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_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G10" i="1"/>
  <c r="E70" i="1" l="1"/>
  <c r="D70" i="1"/>
  <c r="C70" i="1"/>
  <c r="E69" i="1"/>
  <c r="D69" i="1"/>
  <c r="C69" i="1"/>
  <c r="P68" i="1"/>
  <c r="M68" i="1"/>
  <c r="J68" i="1"/>
  <c r="D68" i="1" s="1"/>
  <c r="E68" i="1"/>
  <c r="C68" i="1"/>
  <c r="P67" i="1"/>
  <c r="M67" i="1"/>
  <c r="J67" i="1"/>
  <c r="E67" i="1"/>
  <c r="D67" i="1"/>
  <c r="C67" i="1"/>
  <c r="P66" i="1"/>
  <c r="M66" i="1"/>
  <c r="J66" i="1"/>
  <c r="G66" i="1"/>
  <c r="E66" i="1"/>
  <c r="D66" i="1"/>
  <c r="C66" i="1"/>
  <c r="P65" i="1"/>
  <c r="M65" i="1"/>
  <c r="J65" i="1"/>
  <c r="G65" i="1"/>
  <c r="D65" i="1" s="1"/>
  <c r="E65" i="1"/>
  <c r="C65" i="1"/>
  <c r="P64" i="1"/>
  <c r="M64" i="1"/>
  <c r="J64" i="1"/>
  <c r="G64" i="1"/>
  <c r="D64" i="1" s="1"/>
  <c r="E64" i="1"/>
  <c r="C64" i="1"/>
  <c r="E63" i="1"/>
  <c r="D63" i="1"/>
  <c r="C63" i="1"/>
  <c r="P62" i="1"/>
  <c r="M62" i="1"/>
  <c r="J62" i="1"/>
  <c r="G62" i="1"/>
  <c r="E62" i="1"/>
  <c r="D62" i="1"/>
  <c r="C62" i="1"/>
  <c r="P61" i="1"/>
  <c r="M61" i="1"/>
  <c r="J61" i="1"/>
  <c r="G61" i="1"/>
  <c r="D61" i="1" s="1"/>
  <c r="E61" i="1"/>
  <c r="C61" i="1"/>
  <c r="P60" i="1"/>
  <c r="M60" i="1"/>
  <c r="J60" i="1"/>
  <c r="G60" i="1"/>
  <c r="D60" i="1" s="1"/>
  <c r="E60" i="1"/>
  <c r="C60" i="1"/>
  <c r="G59" i="1"/>
  <c r="D59" i="1" s="1"/>
  <c r="E59" i="1"/>
  <c r="C59" i="1"/>
  <c r="M58" i="1"/>
  <c r="J58" i="1"/>
  <c r="G58" i="1"/>
  <c r="E58" i="1"/>
  <c r="D58" i="1"/>
  <c r="C58" i="1"/>
  <c r="P57" i="1"/>
  <c r="M57" i="1"/>
  <c r="J57" i="1"/>
  <c r="G57" i="1"/>
  <c r="D57" i="1" s="1"/>
  <c r="E57" i="1"/>
  <c r="C57" i="1"/>
  <c r="P56" i="1"/>
  <c r="M56" i="1"/>
  <c r="J56" i="1"/>
  <c r="G56" i="1"/>
  <c r="D56" i="1" s="1"/>
  <c r="E56" i="1"/>
  <c r="C56" i="1"/>
  <c r="P55" i="1"/>
  <c r="D55" i="1" s="1"/>
  <c r="M55" i="1"/>
  <c r="J55" i="1"/>
  <c r="G55" i="1"/>
  <c r="E55" i="1"/>
  <c r="C55" i="1"/>
  <c r="P54" i="1"/>
  <c r="M54" i="1"/>
  <c r="J54" i="1"/>
  <c r="G54" i="1"/>
  <c r="E54" i="1"/>
  <c r="D54" i="1"/>
  <c r="C54" i="1"/>
  <c r="P53" i="1"/>
  <c r="M53" i="1"/>
  <c r="J53" i="1"/>
  <c r="G53" i="1"/>
  <c r="D53" i="1" s="1"/>
  <c r="E53" i="1"/>
  <c r="C53" i="1"/>
  <c r="P52" i="1"/>
  <c r="M52" i="1"/>
  <c r="J52" i="1"/>
  <c r="E52" i="1"/>
  <c r="D52" i="1"/>
  <c r="C52" i="1"/>
  <c r="P51" i="1"/>
  <c r="M51" i="1"/>
  <c r="J51" i="1"/>
  <c r="G51" i="1"/>
  <c r="E51" i="1"/>
  <c r="D51" i="1"/>
  <c r="C51" i="1"/>
  <c r="P50" i="1"/>
  <c r="M50" i="1"/>
  <c r="J50" i="1"/>
  <c r="G50" i="1"/>
  <c r="D50" i="1" s="1"/>
  <c r="E50" i="1"/>
  <c r="C50" i="1"/>
  <c r="P49" i="1"/>
  <c r="M49" i="1"/>
  <c r="J49" i="1"/>
  <c r="G49" i="1"/>
  <c r="D49" i="1" s="1"/>
  <c r="E49" i="1"/>
  <c r="C49" i="1"/>
  <c r="P48" i="1"/>
  <c r="D48" i="1" s="1"/>
  <c r="M48" i="1"/>
  <c r="J48" i="1"/>
  <c r="G48" i="1"/>
  <c r="E48" i="1"/>
  <c r="C48" i="1"/>
  <c r="P47" i="1"/>
  <c r="M47" i="1"/>
  <c r="J47" i="1"/>
  <c r="G47" i="1"/>
  <c r="E47" i="1"/>
  <c r="D47" i="1"/>
  <c r="C47" i="1"/>
  <c r="P46" i="1"/>
  <c r="M46" i="1"/>
  <c r="J46" i="1"/>
  <c r="G46" i="1"/>
  <c r="D46" i="1" s="1"/>
  <c r="E46" i="1"/>
  <c r="C46" i="1"/>
  <c r="P45" i="1"/>
  <c r="M45" i="1"/>
  <c r="J45" i="1"/>
  <c r="G45" i="1"/>
  <c r="D45" i="1" s="1"/>
  <c r="E45" i="1"/>
  <c r="C45" i="1"/>
  <c r="P44" i="1"/>
  <c r="D44" i="1" s="1"/>
  <c r="M44" i="1"/>
  <c r="J44" i="1"/>
  <c r="G44" i="1"/>
  <c r="E44" i="1"/>
  <c r="C44" i="1"/>
  <c r="J43" i="1"/>
  <c r="G43" i="1"/>
  <c r="D43" i="1" s="1"/>
  <c r="E43" i="1"/>
  <c r="C43" i="1"/>
  <c r="J42" i="1"/>
  <c r="D42" i="1" s="1"/>
  <c r="E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J35" i="1"/>
  <c r="E35" i="1"/>
  <c r="D35" i="1"/>
  <c r="C35" i="1"/>
  <c r="P34" i="1"/>
  <c r="M34" i="1"/>
  <c r="J34" i="1"/>
  <c r="G34" i="1"/>
  <c r="D34" i="1" s="1"/>
  <c r="E34" i="1"/>
  <c r="C34" i="1"/>
  <c r="P33" i="1"/>
  <c r="M33" i="1"/>
  <c r="J33" i="1"/>
  <c r="G33" i="1"/>
  <c r="D33" i="1" s="1"/>
  <c r="E33" i="1"/>
  <c r="C33" i="1"/>
  <c r="P32" i="1"/>
  <c r="D32" i="1" s="1"/>
  <c r="M32" i="1"/>
  <c r="J32" i="1"/>
  <c r="G32" i="1"/>
  <c r="E32" i="1"/>
  <c r="C32" i="1"/>
  <c r="P31" i="1"/>
  <c r="M31" i="1"/>
  <c r="J31" i="1"/>
  <c r="G31" i="1"/>
  <c r="E31" i="1"/>
  <c r="D31" i="1"/>
  <c r="C31" i="1"/>
  <c r="P30" i="1"/>
  <c r="M30" i="1"/>
  <c r="J30" i="1"/>
  <c r="G30" i="1"/>
  <c r="D30" i="1" s="1"/>
  <c r="E30" i="1"/>
  <c r="C30" i="1"/>
  <c r="P29" i="1"/>
  <c r="M29" i="1"/>
  <c r="J29" i="1"/>
  <c r="G29" i="1"/>
  <c r="D29" i="1" s="1"/>
  <c r="E29" i="1"/>
  <c r="C29" i="1"/>
  <c r="P28" i="1"/>
  <c r="D28" i="1" s="1"/>
  <c r="M28" i="1"/>
  <c r="J28" i="1"/>
  <c r="G28" i="1"/>
  <c r="E28" i="1"/>
  <c r="C28" i="1"/>
  <c r="P27" i="1"/>
  <c r="M27" i="1"/>
  <c r="J27" i="1"/>
  <c r="G27" i="1"/>
  <c r="E27" i="1"/>
  <c r="D27" i="1"/>
  <c r="C27" i="1"/>
  <c r="P26" i="1"/>
  <c r="M26" i="1"/>
  <c r="J26" i="1"/>
  <c r="G26" i="1"/>
  <c r="D26" i="1" s="1"/>
  <c r="E26" i="1"/>
  <c r="C26" i="1"/>
  <c r="P25" i="1"/>
  <c r="M25" i="1"/>
  <c r="J25" i="1"/>
  <c r="G25" i="1"/>
  <c r="D25" i="1" s="1"/>
  <c r="E25" i="1"/>
  <c r="C25" i="1"/>
  <c r="P24" i="1"/>
  <c r="D24" i="1" s="1"/>
  <c r="M24" i="1"/>
  <c r="J24" i="1"/>
  <c r="G24" i="1"/>
  <c r="E24" i="1"/>
  <c r="C24" i="1"/>
  <c r="P23" i="1"/>
  <c r="M23" i="1"/>
  <c r="J23" i="1"/>
  <c r="G23" i="1"/>
  <c r="E23" i="1"/>
  <c r="D23" i="1"/>
  <c r="C23" i="1"/>
  <c r="P22" i="1"/>
  <c r="M22" i="1"/>
  <c r="J22" i="1"/>
  <c r="G22" i="1"/>
  <c r="D22" i="1" s="1"/>
  <c r="E22" i="1"/>
  <c r="C22" i="1"/>
  <c r="P21" i="1"/>
  <c r="M21" i="1"/>
  <c r="J21" i="1"/>
  <c r="G21" i="1"/>
  <c r="D21" i="1" s="1"/>
  <c r="E21" i="1"/>
  <c r="C21" i="1"/>
  <c r="E20" i="1"/>
  <c r="D20" i="1"/>
  <c r="C20" i="1"/>
  <c r="P19" i="1"/>
  <c r="M19" i="1"/>
  <c r="J19" i="1"/>
  <c r="G19" i="1"/>
  <c r="E19" i="1"/>
  <c r="D19" i="1"/>
  <c r="C19" i="1"/>
  <c r="P18" i="1"/>
  <c r="M18" i="1"/>
  <c r="J18" i="1"/>
  <c r="G18" i="1"/>
  <c r="D18" i="1" s="1"/>
  <c r="E18" i="1"/>
  <c r="C18" i="1"/>
  <c r="P17" i="1"/>
  <c r="M17" i="1"/>
  <c r="J17" i="1"/>
  <c r="G17" i="1"/>
  <c r="D17" i="1" s="1"/>
  <c r="E17" i="1"/>
  <c r="C17" i="1"/>
  <c r="P16" i="1"/>
  <c r="D16" i="1" s="1"/>
  <c r="M16" i="1"/>
  <c r="J16" i="1"/>
  <c r="G16" i="1"/>
  <c r="E16" i="1"/>
  <c r="C16" i="1"/>
  <c r="P15" i="1"/>
  <c r="M15" i="1"/>
  <c r="J15" i="1"/>
  <c r="G15" i="1"/>
  <c r="E15" i="1"/>
  <c r="D15" i="1"/>
  <c r="C15" i="1"/>
  <c r="P14" i="1"/>
  <c r="M14" i="1"/>
  <c r="J14" i="1"/>
  <c r="G14" i="1"/>
  <c r="D14" i="1" s="1"/>
  <c r="E14" i="1"/>
  <c r="C14" i="1"/>
  <c r="P13" i="1"/>
  <c r="M13" i="1"/>
  <c r="J13" i="1"/>
  <c r="G13" i="1"/>
  <c r="D13" i="1" s="1"/>
  <c r="E13" i="1"/>
  <c r="C13" i="1"/>
  <c r="P12" i="1"/>
  <c r="D12" i="1" s="1"/>
  <c r="M12" i="1"/>
  <c r="J12" i="1"/>
  <c r="G12" i="1"/>
  <c r="E12" i="1"/>
  <c r="E10" i="1" s="1"/>
  <c r="C12" i="1"/>
  <c r="P11" i="1"/>
  <c r="M11" i="1"/>
  <c r="J11" i="1"/>
  <c r="G11" i="1"/>
  <c r="E11" i="1"/>
  <c r="D11" i="1"/>
  <c r="C11" i="1"/>
  <c r="Q10" i="1"/>
  <c r="O10" i="1"/>
  <c r="O7" i="1" s="1"/>
  <c r="N10" i="1"/>
  <c r="L10" i="1"/>
  <c r="K10" i="1"/>
  <c r="K7" i="1" s="1"/>
  <c r="J10" i="1"/>
  <c r="I10" i="1"/>
  <c r="H10" i="1"/>
  <c r="F10" i="1"/>
  <c r="C10" i="1"/>
  <c r="G9" i="1"/>
  <c r="D9" i="1" s="1"/>
  <c r="E9" i="1"/>
  <c r="C9" i="1"/>
  <c r="C8" i="1" s="1"/>
  <c r="Q8" i="1"/>
  <c r="Q7" i="1" s="1"/>
  <c r="P8" i="1"/>
  <c r="O8" i="1"/>
  <c r="N8" i="1"/>
  <c r="N7" i="1" s="1"/>
  <c r="M8" i="1"/>
  <c r="M7" i="1" s="1"/>
  <c r="L8" i="1"/>
  <c r="K8" i="1"/>
  <c r="J8" i="1"/>
  <c r="J7" i="1" s="1"/>
  <c r="I8" i="1"/>
  <c r="I7" i="1" s="1"/>
  <c r="H8" i="1"/>
  <c r="F8" i="1"/>
  <c r="F7" i="1" s="1"/>
  <c r="E8" i="1"/>
  <c r="L7" i="1"/>
  <c r="H7" i="1"/>
  <c r="D10" i="1" l="1"/>
  <c r="E7" i="1"/>
  <c r="D8" i="1"/>
  <c r="D7" i="1" s="1"/>
  <c r="C7" i="1"/>
  <c r="G8" i="1"/>
  <c r="G7" i="1" s="1"/>
  <c r="P10" i="1"/>
  <c r="P7" i="1" s="1"/>
</calcChain>
</file>

<file path=xl/comments1.xml><?xml version="1.0" encoding="utf-8"?>
<comments xmlns="http://schemas.openxmlformats.org/spreadsheetml/2006/main">
  <authors>
    <author>Author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<sst xmlns="http://schemas.openxmlformats.org/spreadsheetml/2006/main" count="155" uniqueCount="142">
  <si>
    <t xml:space="preserve"> </t>
  </si>
  <si>
    <t>Տեղեկանք</t>
  </si>
  <si>
    <t>2023 թվականի պետական բյուջեով նախատեսված Հայաստանի Հանրապետությանը տրամադրված դրամաշնորհների վերաբերյալ 01.01.2023թ. դրությամբ</t>
  </si>
  <si>
    <t>հազ. դրամ</t>
  </si>
  <si>
    <t>ԴՐԱՄԱՇՆՈՐՀԸ</t>
  </si>
  <si>
    <t xml:space="preserve">2023թ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</si>
  <si>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</si>
  <si>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</si>
  <si>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</si>
  <si>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</si>
  <si>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</si>
  <si>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</si>
  <si>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</si>
  <si>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</si>
  <si>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</si>
  <si>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</si>
  <si>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</si>
  <si>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Ընդամենը կապակցված տրանսֆերտներ, այդ թվում`</t>
  </si>
  <si>
    <t xml:space="preserve"> Համաշխարհային բանկիաջակցությամբ իրականացվող «Հայսատանի արդյունահանող ճյուղերի թափանցիկության նախաձեռնությանն աջակցություն. Լրացուցիչ ֆինանսավորում» դրամաշնորհային ծրագիր   </t>
  </si>
  <si>
    <t>2</t>
  </si>
  <si>
    <t xml:space="preserve"> Գերմանիայի զարգացման վարկերի բանկի աջակցությամբ իրականացվող Ախուրյան գետի ջրային ռեսուրսների ինտեգրացված կառավարման դրամաշնորհային ծրագիր</t>
  </si>
  <si>
    <t>3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</si>
  <si>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</si>
  <si>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4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</si>
  <si>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</si>
  <si>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5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</si>
  <si>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</si>
  <si>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6</t>
  </si>
  <si>
    <t xml:space="preserve"> Եվրոպական ներդրումային բանկի աջակցությամբ իրականացվող Հյուսիս-հարավ միջանցքի զարգացման դրամաշնորհային ծրագիր, Տրանշ 3</t>
  </si>
  <si>
    <t>7</t>
  </si>
  <si>
    <t xml:space="preserve"> Եվրոպական ներդրումային բանկի աջակցությամբ իրականացվող Մ6 Վանաձոր-Ալավերդի-Վրաստանի սահման միջպետական նշանակության ճանապարհի անվտանգության բարելավման  դրամաշնորհային ծրագիր</t>
  </si>
  <si>
    <t>8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</si>
  <si>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</si>
  <si>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9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</si>
  <si>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</si>
  <si>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10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</si>
  <si>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ծրագիր</t>
  </si>
  <si>
    <t>11</t>
  </si>
  <si>
    <t xml:space="preserve"> 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</si>
  <si>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12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</si>
  <si>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</si>
  <si>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13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</si>
  <si>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</si>
  <si>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14</t>
  </si>
  <si>
    <t xml:space="preserve"> 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</si>
  <si>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15</t>
  </si>
  <si>
    <t xml:space="preserve"> 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</si>
  <si>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16</t>
  </si>
  <si>
    <t xml:space="preserve"> Վերակառուցման և զարգացման եվրոպական բանկի աջակցությամբ իրականացվող Գյումրու քաղաքային ճանապարհների տեխնիկական համագործակցության   դրամաշնորհային ծրագիր</t>
  </si>
  <si>
    <t>17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</si>
  <si>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</si>
  <si>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18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</si>
  <si>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</si>
  <si>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19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</si>
  <si>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</si>
  <si>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20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</si>
  <si>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</si>
  <si>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21</t>
  </si>
  <si>
    <t xml:space="preserve"> Եվրասիական զարգացման բանկի աջակցությամբ իրականացվող հանրային  շենքերում էներգախնայողության բարելավման  և կանաչ էներգիայի զարգացմանը նպաստող  դրամաշնորհային ծրագրի կառավարում</t>
  </si>
  <si>
    <t>22</t>
  </si>
  <si>
    <t xml:space="preserve"> 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</t>
  </si>
  <si>
    <t>23</t>
  </si>
  <si>
    <t xml:space="preserve"> Եվրասիական զարգացման բանկի աջակցությամբ իրականացվողհանրային  շենքերում էներգախնայողության բարեավման  և կանաչ էներգիայի զարգացմանը նպաստող  դրամաշնորհային ծրագրի շրջանակներում հիմնանորոգման աշխատանքներ</t>
  </si>
  <si>
    <t>24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</si>
  <si>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</si>
  <si>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25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</si>
  <si>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</si>
  <si>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26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</si>
  <si>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</si>
  <si>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27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</si>
  <si>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</si>
  <si>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28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</si>
  <si>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</si>
  <si>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29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</si>
  <si>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</si>
  <si>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30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</si>
  <si>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</si>
  <si>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31</t>
  </si>
  <si>
    <t xml:space="preserve"> 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բարձրացում. կորոնավիրուսից առաջացող սպառնալիքի հայտնաբերում և արձագանքում»</t>
  </si>
  <si>
    <t>32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</si>
  <si>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</si>
  <si>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33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</si>
  <si>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</si>
  <si>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34</t>
  </si>
  <si>
    <t xml:space="preserve"> ՀՀ կայունացման և զարգացման Եվրասիական հիմնադրամի միջոցներից ֆինանսավորվող «ՀՀ-ում COVID-19 համավարակի պատրաստվածությանմակարդակի բարձրացում. կորոնավիրուսից առաջացող սպառնալիքի հայտնաբերում և արձագանքում» ծրագրի շրջանակներում շենքային պայմանների բարելավում</t>
  </si>
  <si>
    <t>35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</si>
  <si>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</si>
  <si>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>36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</si>
  <si>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</si>
  <si>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37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</si>
  <si>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</si>
  <si>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38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</si>
  <si>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</si>
  <si>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39</t>
  </si>
  <si>
    <t xml:space="preserve">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ծրագիր</t>
  </si>
  <si>
    <t>40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</si>
  <si>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</si>
  <si>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41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</si>
  <si>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</si>
  <si>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42</t>
  </si>
  <si>
    <t xml:space="preserve"> Գերմանիայի միջազգային համագործակցության ընկե 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</si>
  <si>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43</t>
  </si>
  <si>
    <t xml:space="preserve"> «Անցում էլեկտրական շարժունակությանը Հայաստանում» դրամաշնորհային ծրագրի կազմակերպչական աշխատանքների իրականացում</t>
  </si>
  <si>
    <t>44</t>
  </si>
  <si>
    <t xml:space="preserve"> «Շենքերի ոլորտում չափողականություն, հաշվետվողականություն և հավաստագրում (ՉՀՀ)» համակարգի ստեղծում և գիտելիքների կառավարում</t>
  </si>
  <si>
    <t>45</t>
  </si>
  <si>
    <t xml:space="preserve"> «Անցում էլեկտրական շարժունակությանը Հայաստանում» դրամաշնորհային ծրագրի շրջանակներում պետական կառույցներին աջակցություն</t>
  </si>
  <si>
    <t>46</t>
  </si>
  <si>
    <t xml:space="preserve"> «Անցում էլեկտրական շարժունակությանը Հայաստանում» դրամաշնորհային ծրագրի շրջանակներում էլեկտրամոբիլների լիցքավորման կայանների տեղադրում</t>
  </si>
  <si>
    <t>47</t>
  </si>
  <si>
    <t xml:space="preserve"> Համաշխարհային բանկի աջակցությամբ իրականացվող Հայաստանում ԵՄ-ն հանուն նորարարության դրամաշնորհային փորձնական ծրագրի շրջանակներում ԳՏՃՄ  ոլորտներում կրթության բարելավում, կրթության զարգացման և նորարարության ազգային կենտրոնի զարգացում</t>
  </si>
  <si>
    <t>48</t>
  </si>
  <si>
    <t>** Համաշխարհային բանկի աջակցությամբ իրականացվող Հայաստանում ԵՄ-ն հանուն նորարարության դրամաշնորհային փորձնական ծրագրի շրջանակներում Տավուշի մարզում ԳՏՃՄ  ոլորտներում կրթության բարելավում, կրթության զարգացման և նորարարության ազգային կենտրոնի զարգացում</t>
  </si>
  <si>
    <t>49</t>
  </si>
  <si>
    <t>50</t>
  </si>
  <si>
    <t xml:space="preserve"> Եվրասիական զարգացման բանկի աջակցությամբ իրականացվող«Աշխատանքի Էլեկտրոնային Բորսա» դրամաշնորհային ծրագիր</t>
  </si>
  <si>
    <t>51</t>
  </si>
  <si>
    <t xml:space="preserve"> Եվրասիական զարգացման բանկի աջակցությամբ իրականացվող «Աշխատանքի Էլեկտրոնային Բորսա» դրամաշնորհային ծրագրի շրջանակներում տեխնիկական հագեցվածություն</t>
  </si>
  <si>
    <t>52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</si>
  <si>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</si>
  <si>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53</t>
  </si>
  <si>
    <t>*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</t>
  </si>
  <si>
    <t>54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</si>
  <si>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</si>
  <si>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55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</si>
  <si>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</si>
  <si>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56</t>
  </si>
  <si>
    <t xml:space="preserve"> Երեխաների և երիտասարդների պաշտպանության բարելավում և մասնակցության խթանում</t>
  </si>
  <si>
    <t>57</t>
  </si>
  <si>
    <t>***Գենդերային հավասարության խթանում Հայաստանի իրավապահ համակարգում</t>
  </si>
  <si>
    <t>58</t>
  </si>
  <si>
    <t>59</t>
  </si>
  <si>
    <t>ԱՄՆ ՄԶԳ աջակցությամբ իրականացվող Տեղական ինքնակառավարման և ապակենտրոնացման բարեփոխումների դրամաշնորհային
ծրագրի կառավարում</t>
  </si>
  <si>
    <t>60</t>
  </si>
  <si>
    <t>ԱՄՆ ՄԶԳ աջակցությամբ իրականացվող Տեղական ինքնակառավարման և ապակենտրոնացման բարեփոխումների դրամաշնորհային ծրագրի շրջանակներում Տեղական կառավարման համակարգերի հզորացում, ապակենտրոնացման գործընթացներին աջակցություն, պիլոտային ծրագրերի իրականացում</t>
  </si>
  <si>
    <t>ԱՄՆ դոլար/դրամ 477.45</t>
  </si>
  <si>
    <t>*15.12.2022թ. ՀՀ կառ. Որոշում N 1985-Ա որոշում</t>
  </si>
  <si>
    <t>**16.02.2023թ. ՀՀ կառ. Որոշում N 207-Ն որոշում</t>
  </si>
  <si>
    <r>
      <rPr>
        <sz val="10"/>
        <rFont val="GHEA Grapalat"/>
        <family val="3"/>
      </rPr>
      <t>5*</t>
    </r>
    <r>
      <rPr>
        <sz val="12"/>
        <rFont val="GHEA Grapalat"/>
        <family val="3"/>
      </rPr>
  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  </r>
  </si>
  <si>
    <r>
      <rPr>
        <sz val="10"/>
        <rFont val="GHEA Grapalat"/>
        <family val="3"/>
      </rPr>
      <t>4*</t>
    </r>
    <r>
      <rPr>
        <sz val="12"/>
        <rFont val="GHEA Grapalat"/>
        <family val="3"/>
      </rPr>
      <t xml:space="preserve">Աջակցություն ՀՀ մարդու իրավունքների պաշտպանի աշխատակազմի տեխնիկական
հագեցվածության բարելավմանը
</t>
    </r>
  </si>
  <si>
    <r>
      <t>***,</t>
    </r>
    <r>
      <rPr>
        <sz val="9"/>
        <rFont val="GHEA Grapalat"/>
        <family val="3"/>
      </rPr>
      <t>4</t>
    </r>
    <r>
      <rPr>
        <sz val="12"/>
        <rFont val="GHEA Grapalat"/>
        <family val="3"/>
      </rPr>
      <t xml:space="preserve">***  09.02.2023թ ՀՀ կառ. Որոշում N 163 -Ն </t>
    </r>
  </si>
  <si>
    <r>
      <rPr>
        <sz val="9"/>
        <rFont val="GHEA Grapalat"/>
        <family val="3"/>
      </rPr>
      <t>5</t>
    </r>
    <r>
      <rPr>
        <sz val="12"/>
        <rFont val="GHEA Grapalat"/>
        <family val="3"/>
      </rPr>
      <t xml:space="preserve">* ՀՀ կառ. Որոշում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</si>
</sst>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1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43" fontId="3" fillId="0" borderId="0" xfId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vertical="center"/>
    </xf>
    <xf numFmtId="165" fontId="2" fillId="0" borderId="0" xfId="1" applyNumberFormat="1" applyFont="1" applyFill="1" applyBorder="1"/>
    <xf numFmtId="43" fontId="2" fillId="0" borderId="0" xfId="0" applyNumberFormat="1" applyFont="1" applyFill="1" applyBorder="1"/>
    <xf numFmtId="43" fontId="2" fillId="0" borderId="0" xfId="1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vertical="center"/>
    </xf>
    <xf numFmtId="0" fontId="3" fillId="0" borderId="0" xfId="0" applyFont="1" applyFill="1" applyBorder="1"/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166" fontId="2" fillId="0" borderId="1" xfId="3" applyNumberFormat="1" applyFont="1" applyFill="1" applyBorder="1" applyAlignment="1">
      <alignment horizontal="right" vertical="center"/>
    </xf>
    <xf numFmtId="43" fontId="3" fillId="0" borderId="1" xfId="3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1" xfId="3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2" fillId="0" borderId="1" xfId="0" applyNumberFormat="1" applyFont="1" applyFill="1" applyBorder="1" applyAlignment="1">
      <alignment horizontal="right" vertical="center" shrinkToFit="1"/>
    </xf>
    <xf numFmtId="0" fontId="2" fillId="0" borderId="0" xfId="5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</cellXfs>
  <cellStyles count="6">
    <cellStyle name="Comma" xfId="1" builtinId="3"/>
    <cellStyle name="Normal" xfId="0" builtinId="0"/>
    <cellStyle name="Normal_Grants quartal" xfId="5"/>
    <cellStyle name="Normal_Transfert" xfId="2"/>
    <cellStyle name="Normal_transfert-08" xfId="3"/>
    <cellStyle name="RowLevel_1" xfId="4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6"/>
  <sheetViews>
    <sheetView tabSelected="1" topLeftCell="A66" workbookViewId="0">
      <selection activeCell="G70" sqref="G70"/>
    </sheetView>
  </sheetViews>
  <sheetFormatPr defaultRowHeight="17.25" x14ac:dyDescent="0.3"/>
  <cols>
    <col min="1" max="1" width="6.42578125" style="1" customWidth="1"/>
    <col min="2" max="2" width="105.140625" style="8" customWidth="1"/>
    <col min="3" max="3" width="23" style="8" customWidth="1"/>
    <col min="4" max="4" width="29" style="8" customWidth="1"/>
    <col min="5" max="5" width="23.85546875" style="8" customWidth="1"/>
    <col min="6" max="7" width="24.28515625" style="5" customWidth="1"/>
    <col min="8" max="8" width="22.85546875" style="5" customWidth="1"/>
    <col min="9" max="9" width="23.7109375" style="5" customWidth="1"/>
    <col min="10" max="10" width="27.85546875" style="5" customWidth="1"/>
    <col min="11" max="11" width="21.7109375" style="5" customWidth="1"/>
    <col min="12" max="12" width="23.28515625" style="5" customWidth="1"/>
    <col min="13" max="13" width="21.85546875" style="5" customWidth="1"/>
    <col min="14" max="14" width="28" style="5" customWidth="1"/>
    <col min="15" max="15" width="24.28515625" style="5" customWidth="1"/>
    <col min="16" max="16" width="29.28515625" style="5" customWidth="1"/>
    <col min="17" max="17" width="29" style="5" customWidth="1"/>
    <col min="18" max="173" width="9.140625" style="5"/>
    <col min="174" max="174" width="5.85546875" style="5" customWidth="1"/>
    <col min="175" max="175" width="135.28515625" style="5" customWidth="1"/>
    <col min="176" max="176" width="23.85546875" style="5" customWidth="1"/>
    <col min="177" max="177" width="28.85546875" style="5" bestFit="1" customWidth="1"/>
    <col min="178" max="178" width="23.85546875" style="5" customWidth="1"/>
    <col min="179" max="179" width="22" style="5" customWidth="1"/>
    <col min="180" max="180" width="22.5703125" style="5" customWidth="1"/>
    <col min="181" max="181" width="21.140625" style="5" bestFit="1" customWidth="1"/>
    <col min="182" max="182" width="22" style="5" customWidth="1"/>
    <col min="183" max="183" width="27.85546875" style="5" customWidth="1"/>
    <col min="184" max="184" width="21.7109375" style="5" customWidth="1"/>
    <col min="185" max="185" width="23.7109375" style="5" customWidth="1"/>
    <col min="186" max="186" width="21.85546875" style="5" customWidth="1"/>
    <col min="187" max="187" width="23.7109375" style="5" customWidth="1"/>
    <col min="188" max="188" width="22.42578125" style="5" bestFit="1" customWidth="1"/>
    <col min="189" max="189" width="22.28515625" style="5" bestFit="1" customWidth="1"/>
    <col min="190" max="190" width="21.85546875" style="5" customWidth="1"/>
    <col min="191" max="191" width="9.140625" style="5" customWidth="1"/>
    <col min="192" max="192" width="19.5703125" style="5" customWidth="1"/>
    <col min="193" max="429" width="9.140625" style="5"/>
    <col min="430" max="430" width="5.85546875" style="5" customWidth="1"/>
    <col min="431" max="431" width="135.28515625" style="5" customWidth="1"/>
    <col min="432" max="432" width="23.85546875" style="5" customWidth="1"/>
    <col min="433" max="433" width="28.85546875" style="5" bestFit="1" customWidth="1"/>
    <col min="434" max="434" width="23.85546875" style="5" customWidth="1"/>
    <col min="435" max="435" width="22" style="5" customWidth="1"/>
    <col min="436" max="436" width="22.5703125" style="5" customWidth="1"/>
    <col min="437" max="437" width="21.140625" style="5" bestFit="1" customWidth="1"/>
    <col min="438" max="438" width="22" style="5" customWidth="1"/>
    <col min="439" max="439" width="27.85546875" style="5" customWidth="1"/>
    <col min="440" max="440" width="21.7109375" style="5" customWidth="1"/>
    <col min="441" max="441" width="23.7109375" style="5" customWidth="1"/>
    <col min="442" max="442" width="21.85546875" style="5" customWidth="1"/>
    <col min="443" max="443" width="23.7109375" style="5" customWidth="1"/>
    <col min="444" max="444" width="22.42578125" style="5" bestFit="1" customWidth="1"/>
    <col min="445" max="445" width="22.28515625" style="5" bestFit="1" customWidth="1"/>
    <col min="446" max="446" width="21.85546875" style="5" customWidth="1"/>
    <col min="447" max="447" width="9.140625" style="5" customWidth="1"/>
    <col min="448" max="448" width="19.5703125" style="5" customWidth="1"/>
    <col min="449" max="685" width="9.140625" style="5"/>
    <col min="686" max="686" width="5.85546875" style="5" customWidth="1"/>
    <col min="687" max="687" width="135.28515625" style="5" customWidth="1"/>
    <col min="688" max="688" width="23.85546875" style="5" customWidth="1"/>
    <col min="689" max="689" width="28.85546875" style="5" bestFit="1" customWidth="1"/>
    <col min="690" max="690" width="23.85546875" style="5" customWidth="1"/>
    <col min="691" max="691" width="22" style="5" customWidth="1"/>
    <col min="692" max="692" width="22.5703125" style="5" customWidth="1"/>
    <col min="693" max="693" width="21.140625" style="5" bestFit="1" customWidth="1"/>
    <col min="694" max="694" width="22" style="5" customWidth="1"/>
    <col min="695" max="695" width="27.85546875" style="5" customWidth="1"/>
    <col min="696" max="696" width="21.7109375" style="5" customWidth="1"/>
    <col min="697" max="697" width="23.7109375" style="5" customWidth="1"/>
    <col min="698" max="698" width="21.85546875" style="5" customWidth="1"/>
    <col min="699" max="699" width="23.7109375" style="5" customWidth="1"/>
    <col min="700" max="700" width="22.42578125" style="5" bestFit="1" customWidth="1"/>
    <col min="701" max="701" width="22.28515625" style="5" bestFit="1" customWidth="1"/>
    <col min="702" max="702" width="21.85546875" style="5" customWidth="1"/>
    <col min="703" max="703" width="9.140625" style="5" customWidth="1"/>
    <col min="704" max="704" width="19.5703125" style="5" customWidth="1"/>
    <col min="705" max="941" width="9.140625" style="5"/>
    <col min="942" max="942" width="5.85546875" style="5" customWidth="1"/>
    <col min="943" max="943" width="135.28515625" style="5" customWidth="1"/>
    <col min="944" max="944" width="23.85546875" style="5" customWidth="1"/>
    <col min="945" max="945" width="28.85546875" style="5" bestFit="1" customWidth="1"/>
    <col min="946" max="946" width="23.85546875" style="5" customWidth="1"/>
    <col min="947" max="947" width="22" style="5" customWidth="1"/>
    <col min="948" max="948" width="22.5703125" style="5" customWidth="1"/>
    <col min="949" max="949" width="21.140625" style="5" bestFit="1" customWidth="1"/>
    <col min="950" max="950" width="22" style="5" customWidth="1"/>
    <col min="951" max="951" width="27.85546875" style="5" customWidth="1"/>
    <col min="952" max="952" width="21.7109375" style="5" customWidth="1"/>
    <col min="953" max="953" width="23.7109375" style="5" customWidth="1"/>
    <col min="954" max="954" width="21.85546875" style="5" customWidth="1"/>
    <col min="955" max="955" width="23.7109375" style="5" customWidth="1"/>
    <col min="956" max="956" width="22.42578125" style="5" bestFit="1" customWidth="1"/>
    <col min="957" max="957" width="22.28515625" style="5" bestFit="1" customWidth="1"/>
    <col min="958" max="958" width="21.85546875" style="5" customWidth="1"/>
    <col min="959" max="959" width="14.7109375" style="5" customWidth="1"/>
    <col min="960" max="960" width="19.5703125" style="5" customWidth="1"/>
    <col min="961" max="1197" width="9.140625" style="5"/>
    <col min="1198" max="1198" width="5.85546875" style="5" customWidth="1"/>
    <col min="1199" max="1199" width="135.28515625" style="5" customWidth="1"/>
    <col min="1200" max="1200" width="23.85546875" style="5" customWidth="1"/>
    <col min="1201" max="1201" width="28.85546875" style="5" bestFit="1" customWidth="1"/>
    <col min="1202" max="1202" width="23.85546875" style="5" customWidth="1"/>
    <col min="1203" max="1203" width="22" style="5" customWidth="1"/>
    <col min="1204" max="1204" width="22.5703125" style="5" customWidth="1"/>
    <col min="1205" max="1205" width="21.140625" style="5" bestFit="1" customWidth="1"/>
    <col min="1206" max="1206" width="22" style="5" customWidth="1"/>
    <col min="1207" max="1207" width="27.85546875" style="5" customWidth="1"/>
    <col min="1208" max="1208" width="21.7109375" style="5" customWidth="1"/>
    <col min="1209" max="1209" width="23.7109375" style="5" customWidth="1"/>
    <col min="1210" max="1210" width="21.85546875" style="5" customWidth="1"/>
    <col min="1211" max="1211" width="23.7109375" style="5" customWidth="1"/>
    <col min="1212" max="1212" width="22.42578125" style="5" bestFit="1" customWidth="1"/>
    <col min="1213" max="1213" width="22.28515625" style="5" bestFit="1" customWidth="1"/>
    <col min="1214" max="1214" width="21.85546875" style="5" customWidth="1"/>
    <col min="1215" max="1215" width="14.7109375" style="5" customWidth="1"/>
    <col min="1216" max="1216" width="19.5703125" style="5" customWidth="1"/>
    <col min="1217" max="1453" width="9.140625" style="5"/>
    <col min="1454" max="1454" width="5.85546875" style="5" customWidth="1"/>
    <col min="1455" max="1455" width="135.28515625" style="5" customWidth="1"/>
    <col min="1456" max="1456" width="23.85546875" style="5" customWidth="1"/>
    <col min="1457" max="1457" width="28.85546875" style="5" bestFit="1" customWidth="1"/>
    <col min="1458" max="1458" width="23.85546875" style="5" customWidth="1"/>
    <col min="1459" max="1459" width="22" style="5" customWidth="1"/>
    <col min="1460" max="1460" width="22.5703125" style="5" customWidth="1"/>
    <col min="1461" max="1461" width="21.140625" style="5" bestFit="1" customWidth="1"/>
    <col min="1462" max="1462" width="22" style="5" customWidth="1"/>
    <col min="1463" max="1463" width="27.85546875" style="5" customWidth="1"/>
    <col min="1464" max="1464" width="21.7109375" style="5" customWidth="1"/>
    <col min="1465" max="1465" width="23.7109375" style="5" customWidth="1"/>
    <col min="1466" max="1466" width="21.85546875" style="5" customWidth="1"/>
    <col min="1467" max="1467" width="23.7109375" style="5" customWidth="1"/>
    <col min="1468" max="1468" width="22.42578125" style="5" bestFit="1" customWidth="1"/>
    <col min="1469" max="1469" width="22.28515625" style="5" bestFit="1" customWidth="1"/>
    <col min="1470" max="1470" width="21.85546875" style="5" customWidth="1"/>
    <col min="1471" max="1471" width="14.7109375" style="5" customWidth="1"/>
    <col min="1472" max="1472" width="19.5703125" style="5" customWidth="1"/>
    <col min="1473" max="1709" width="9.140625" style="5"/>
    <col min="1710" max="1710" width="5.85546875" style="5" customWidth="1"/>
    <col min="1711" max="1711" width="135.28515625" style="5" customWidth="1"/>
    <col min="1712" max="1712" width="23.85546875" style="5" customWidth="1"/>
    <col min="1713" max="1713" width="28.85546875" style="5" bestFit="1" customWidth="1"/>
    <col min="1714" max="1714" width="23.85546875" style="5" customWidth="1"/>
    <col min="1715" max="1715" width="22" style="5" customWidth="1"/>
    <col min="1716" max="1716" width="22.5703125" style="5" customWidth="1"/>
    <col min="1717" max="1717" width="21.140625" style="5" bestFit="1" customWidth="1"/>
    <col min="1718" max="1718" width="22" style="5" customWidth="1"/>
    <col min="1719" max="1719" width="27.85546875" style="5" customWidth="1"/>
    <col min="1720" max="1720" width="21.7109375" style="5" customWidth="1"/>
    <col min="1721" max="1721" width="23.7109375" style="5" customWidth="1"/>
    <col min="1722" max="1722" width="21.85546875" style="5" customWidth="1"/>
    <col min="1723" max="1723" width="23.7109375" style="5" customWidth="1"/>
    <col min="1724" max="1724" width="22.42578125" style="5" bestFit="1" customWidth="1"/>
    <col min="1725" max="1725" width="22.28515625" style="5" bestFit="1" customWidth="1"/>
    <col min="1726" max="1726" width="21.85546875" style="5" customWidth="1"/>
    <col min="1727" max="1727" width="14.7109375" style="5" customWidth="1"/>
    <col min="1728" max="1728" width="19.5703125" style="5" customWidth="1"/>
    <col min="1729" max="1965" width="9.140625" style="5"/>
    <col min="1966" max="1966" width="5.85546875" style="5" customWidth="1"/>
    <col min="1967" max="1967" width="135.28515625" style="5" customWidth="1"/>
    <col min="1968" max="1968" width="23.85546875" style="5" customWidth="1"/>
    <col min="1969" max="1969" width="28.85546875" style="5" bestFit="1" customWidth="1"/>
    <col min="1970" max="1970" width="23.85546875" style="5" customWidth="1"/>
    <col min="1971" max="1971" width="22" style="5" customWidth="1"/>
    <col min="1972" max="1972" width="22.5703125" style="5" customWidth="1"/>
    <col min="1973" max="1973" width="21.140625" style="5" bestFit="1" customWidth="1"/>
    <col min="1974" max="1974" width="22" style="5" customWidth="1"/>
    <col min="1975" max="1975" width="27.85546875" style="5" customWidth="1"/>
    <col min="1976" max="1976" width="21.7109375" style="5" customWidth="1"/>
    <col min="1977" max="1977" width="23.7109375" style="5" customWidth="1"/>
    <col min="1978" max="1978" width="21.85546875" style="5" customWidth="1"/>
    <col min="1979" max="1979" width="23.7109375" style="5" customWidth="1"/>
    <col min="1980" max="1980" width="22.42578125" style="5" bestFit="1" customWidth="1"/>
    <col min="1981" max="1981" width="22.28515625" style="5" bestFit="1" customWidth="1"/>
    <col min="1982" max="1982" width="21.85546875" style="5" customWidth="1"/>
    <col min="1983" max="1983" width="14.7109375" style="5" customWidth="1"/>
    <col min="1984" max="1984" width="19.5703125" style="5" customWidth="1"/>
    <col min="1985" max="2221" width="9.140625" style="5"/>
    <col min="2222" max="2222" width="5.85546875" style="5" customWidth="1"/>
    <col min="2223" max="2223" width="135.28515625" style="5" customWidth="1"/>
    <col min="2224" max="2224" width="23.85546875" style="5" customWidth="1"/>
    <col min="2225" max="2225" width="28.85546875" style="5" bestFit="1" customWidth="1"/>
    <col min="2226" max="2226" width="23.85546875" style="5" customWidth="1"/>
    <col min="2227" max="2227" width="22" style="5" customWidth="1"/>
    <col min="2228" max="2228" width="22.5703125" style="5" customWidth="1"/>
    <col min="2229" max="2229" width="21.140625" style="5" bestFit="1" customWidth="1"/>
    <col min="2230" max="2230" width="22" style="5" customWidth="1"/>
    <col min="2231" max="2231" width="27.85546875" style="5" customWidth="1"/>
    <col min="2232" max="2232" width="21.7109375" style="5" customWidth="1"/>
    <col min="2233" max="2233" width="23.7109375" style="5" customWidth="1"/>
    <col min="2234" max="2234" width="21.85546875" style="5" customWidth="1"/>
    <col min="2235" max="2235" width="23.7109375" style="5" customWidth="1"/>
    <col min="2236" max="2236" width="22.42578125" style="5" bestFit="1" customWidth="1"/>
    <col min="2237" max="2237" width="22.28515625" style="5" bestFit="1" customWidth="1"/>
    <col min="2238" max="2238" width="21.85546875" style="5" customWidth="1"/>
    <col min="2239" max="2239" width="14.7109375" style="5" customWidth="1"/>
    <col min="2240" max="2240" width="19.5703125" style="5" customWidth="1"/>
    <col min="2241" max="2477" width="9.140625" style="5"/>
    <col min="2478" max="2478" width="5.85546875" style="5" customWidth="1"/>
    <col min="2479" max="2479" width="135.28515625" style="5" customWidth="1"/>
    <col min="2480" max="2480" width="23.85546875" style="5" customWidth="1"/>
    <col min="2481" max="2481" width="28.85546875" style="5" bestFit="1" customWidth="1"/>
    <col min="2482" max="2482" width="23.85546875" style="5" customWidth="1"/>
    <col min="2483" max="2483" width="22" style="5" customWidth="1"/>
    <col min="2484" max="2484" width="22.5703125" style="5" customWidth="1"/>
    <col min="2485" max="2485" width="21.140625" style="5" bestFit="1" customWidth="1"/>
    <col min="2486" max="2486" width="22" style="5" customWidth="1"/>
    <col min="2487" max="2487" width="27.85546875" style="5" customWidth="1"/>
    <col min="2488" max="2488" width="21.7109375" style="5" customWidth="1"/>
    <col min="2489" max="2489" width="23.7109375" style="5" customWidth="1"/>
    <col min="2490" max="2490" width="21.85546875" style="5" customWidth="1"/>
    <col min="2491" max="2491" width="23.7109375" style="5" customWidth="1"/>
    <col min="2492" max="2492" width="22.42578125" style="5" bestFit="1" customWidth="1"/>
    <col min="2493" max="2493" width="22.28515625" style="5" bestFit="1" customWidth="1"/>
    <col min="2494" max="2494" width="21.85546875" style="5" customWidth="1"/>
    <col min="2495" max="2495" width="14.7109375" style="5" customWidth="1"/>
    <col min="2496" max="2496" width="19.5703125" style="5" customWidth="1"/>
    <col min="2497" max="2733" width="9.140625" style="5"/>
    <col min="2734" max="2734" width="5.85546875" style="5" customWidth="1"/>
    <col min="2735" max="2735" width="135.28515625" style="5" customWidth="1"/>
    <col min="2736" max="2736" width="23.85546875" style="5" customWidth="1"/>
    <col min="2737" max="2737" width="28.85546875" style="5" bestFit="1" customWidth="1"/>
    <col min="2738" max="2738" width="23.85546875" style="5" customWidth="1"/>
    <col min="2739" max="2739" width="22" style="5" customWidth="1"/>
    <col min="2740" max="2740" width="22.5703125" style="5" customWidth="1"/>
    <col min="2741" max="2741" width="21.140625" style="5" bestFit="1" customWidth="1"/>
    <col min="2742" max="2742" width="22" style="5" customWidth="1"/>
    <col min="2743" max="2743" width="27.85546875" style="5" customWidth="1"/>
    <col min="2744" max="2744" width="21.7109375" style="5" customWidth="1"/>
    <col min="2745" max="2745" width="23.7109375" style="5" customWidth="1"/>
    <col min="2746" max="2746" width="21.85546875" style="5" customWidth="1"/>
    <col min="2747" max="2747" width="23.7109375" style="5" customWidth="1"/>
    <col min="2748" max="2748" width="22.42578125" style="5" bestFit="1" customWidth="1"/>
    <col min="2749" max="2749" width="22.28515625" style="5" bestFit="1" customWidth="1"/>
    <col min="2750" max="2750" width="21.85546875" style="5" customWidth="1"/>
    <col min="2751" max="2751" width="14.7109375" style="5" customWidth="1"/>
    <col min="2752" max="2752" width="19.5703125" style="5" customWidth="1"/>
    <col min="2753" max="2989" width="9.140625" style="5"/>
    <col min="2990" max="2990" width="5.85546875" style="5" customWidth="1"/>
    <col min="2991" max="2991" width="135.28515625" style="5" customWidth="1"/>
    <col min="2992" max="2992" width="23.85546875" style="5" customWidth="1"/>
    <col min="2993" max="2993" width="28.85546875" style="5" bestFit="1" customWidth="1"/>
    <col min="2994" max="2994" width="23.85546875" style="5" customWidth="1"/>
    <col min="2995" max="2995" width="22" style="5" customWidth="1"/>
    <col min="2996" max="2996" width="22.5703125" style="5" customWidth="1"/>
    <col min="2997" max="2997" width="21.140625" style="5" bestFit="1" customWidth="1"/>
    <col min="2998" max="2998" width="22" style="5" customWidth="1"/>
    <col min="2999" max="2999" width="27.85546875" style="5" customWidth="1"/>
    <col min="3000" max="3000" width="21.7109375" style="5" customWidth="1"/>
    <col min="3001" max="3001" width="23.7109375" style="5" customWidth="1"/>
    <col min="3002" max="3002" width="21.85546875" style="5" customWidth="1"/>
    <col min="3003" max="3003" width="23.7109375" style="5" customWidth="1"/>
    <col min="3004" max="3004" width="22.42578125" style="5" bestFit="1" customWidth="1"/>
    <col min="3005" max="3005" width="22.28515625" style="5" bestFit="1" customWidth="1"/>
    <col min="3006" max="3006" width="21.85546875" style="5" customWidth="1"/>
    <col min="3007" max="3007" width="14.7109375" style="5" customWidth="1"/>
    <col min="3008" max="3008" width="19.5703125" style="5" customWidth="1"/>
    <col min="3009" max="3245" width="9.140625" style="5"/>
    <col min="3246" max="3246" width="5.85546875" style="5" customWidth="1"/>
    <col min="3247" max="3247" width="135.28515625" style="5" customWidth="1"/>
    <col min="3248" max="3248" width="23.85546875" style="5" customWidth="1"/>
    <col min="3249" max="3249" width="28.85546875" style="5" bestFit="1" customWidth="1"/>
    <col min="3250" max="3250" width="23.85546875" style="5" customWidth="1"/>
    <col min="3251" max="3251" width="22" style="5" customWidth="1"/>
    <col min="3252" max="3252" width="22.5703125" style="5" customWidth="1"/>
    <col min="3253" max="3253" width="21.140625" style="5" bestFit="1" customWidth="1"/>
    <col min="3254" max="3254" width="22" style="5" customWidth="1"/>
    <col min="3255" max="3255" width="27.85546875" style="5" customWidth="1"/>
    <col min="3256" max="3256" width="21.7109375" style="5" customWidth="1"/>
    <col min="3257" max="3257" width="23.7109375" style="5" customWidth="1"/>
    <col min="3258" max="3258" width="21.85546875" style="5" customWidth="1"/>
    <col min="3259" max="3259" width="23.7109375" style="5" customWidth="1"/>
    <col min="3260" max="3260" width="22.42578125" style="5" bestFit="1" customWidth="1"/>
    <col min="3261" max="3261" width="22.28515625" style="5" bestFit="1" customWidth="1"/>
    <col min="3262" max="3262" width="21.85546875" style="5" customWidth="1"/>
    <col min="3263" max="3263" width="14.7109375" style="5" customWidth="1"/>
    <col min="3264" max="3264" width="19.5703125" style="5" customWidth="1"/>
    <col min="3265" max="3501" width="9.140625" style="5"/>
    <col min="3502" max="3502" width="5.85546875" style="5" customWidth="1"/>
    <col min="3503" max="3503" width="135.28515625" style="5" customWidth="1"/>
    <col min="3504" max="3504" width="23.85546875" style="5" customWidth="1"/>
    <col min="3505" max="3505" width="28.85546875" style="5" bestFit="1" customWidth="1"/>
    <col min="3506" max="3506" width="23.85546875" style="5" customWidth="1"/>
    <col min="3507" max="3507" width="22" style="5" customWidth="1"/>
    <col min="3508" max="3508" width="22.5703125" style="5" customWidth="1"/>
    <col min="3509" max="3509" width="21.140625" style="5" bestFit="1" customWidth="1"/>
    <col min="3510" max="3510" width="22" style="5" customWidth="1"/>
    <col min="3511" max="3511" width="27.85546875" style="5" customWidth="1"/>
    <col min="3512" max="3512" width="21.7109375" style="5" customWidth="1"/>
    <col min="3513" max="3513" width="23.7109375" style="5" customWidth="1"/>
    <col min="3514" max="3514" width="21.85546875" style="5" customWidth="1"/>
    <col min="3515" max="3515" width="23.7109375" style="5" customWidth="1"/>
    <col min="3516" max="3516" width="22.42578125" style="5" bestFit="1" customWidth="1"/>
    <col min="3517" max="3517" width="22.28515625" style="5" bestFit="1" customWidth="1"/>
    <col min="3518" max="3518" width="21.85546875" style="5" customWidth="1"/>
    <col min="3519" max="3519" width="14.7109375" style="5" customWidth="1"/>
    <col min="3520" max="3520" width="19.5703125" style="5" customWidth="1"/>
    <col min="3521" max="3757" width="9.140625" style="5"/>
    <col min="3758" max="3758" width="5.85546875" style="5" customWidth="1"/>
    <col min="3759" max="3759" width="135.28515625" style="5" customWidth="1"/>
    <col min="3760" max="3760" width="23.85546875" style="5" customWidth="1"/>
    <col min="3761" max="3761" width="28.85546875" style="5" bestFit="1" customWidth="1"/>
    <col min="3762" max="3762" width="23.85546875" style="5" customWidth="1"/>
    <col min="3763" max="3763" width="22" style="5" customWidth="1"/>
    <col min="3764" max="3764" width="22.5703125" style="5" customWidth="1"/>
    <col min="3765" max="3765" width="21.140625" style="5" bestFit="1" customWidth="1"/>
    <col min="3766" max="3766" width="22" style="5" customWidth="1"/>
    <col min="3767" max="3767" width="27.85546875" style="5" customWidth="1"/>
    <col min="3768" max="3768" width="21.7109375" style="5" customWidth="1"/>
    <col min="3769" max="3769" width="23.7109375" style="5" customWidth="1"/>
    <col min="3770" max="3770" width="21.85546875" style="5" customWidth="1"/>
    <col min="3771" max="3771" width="23.7109375" style="5" customWidth="1"/>
    <col min="3772" max="3772" width="22.42578125" style="5" bestFit="1" customWidth="1"/>
    <col min="3773" max="3773" width="22.28515625" style="5" bestFit="1" customWidth="1"/>
    <col min="3774" max="3774" width="21.85546875" style="5" customWidth="1"/>
    <col min="3775" max="3775" width="14.7109375" style="5" customWidth="1"/>
    <col min="3776" max="3776" width="19.5703125" style="5" customWidth="1"/>
    <col min="3777" max="4013" width="9.140625" style="5"/>
    <col min="4014" max="4014" width="5.85546875" style="5" customWidth="1"/>
    <col min="4015" max="4015" width="135.28515625" style="5" customWidth="1"/>
    <col min="4016" max="4016" width="23.85546875" style="5" customWidth="1"/>
    <col min="4017" max="4017" width="28.85546875" style="5" bestFit="1" customWidth="1"/>
    <col min="4018" max="4018" width="23.85546875" style="5" customWidth="1"/>
    <col min="4019" max="4019" width="22" style="5" customWidth="1"/>
    <col min="4020" max="4020" width="22.5703125" style="5" customWidth="1"/>
    <col min="4021" max="4021" width="21.140625" style="5" bestFit="1" customWidth="1"/>
    <col min="4022" max="4022" width="22" style="5" customWidth="1"/>
    <col min="4023" max="4023" width="27.85546875" style="5" customWidth="1"/>
    <col min="4024" max="4024" width="21.7109375" style="5" customWidth="1"/>
    <col min="4025" max="4025" width="23.7109375" style="5" customWidth="1"/>
    <col min="4026" max="4026" width="21.85546875" style="5" customWidth="1"/>
    <col min="4027" max="4027" width="23.7109375" style="5" customWidth="1"/>
    <col min="4028" max="4028" width="22.42578125" style="5" bestFit="1" customWidth="1"/>
    <col min="4029" max="4029" width="22.28515625" style="5" bestFit="1" customWidth="1"/>
    <col min="4030" max="4030" width="21.85546875" style="5" customWidth="1"/>
    <col min="4031" max="4031" width="14.7109375" style="5" customWidth="1"/>
    <col min="4032" max="4032" width="19.5703125" style="5" customWidth="1"/>
    <col min="4033" max="4269" width="9.140625" style="5"/>
    <col min="4270" max="4270" width="5.85546875" style="5" customWidth="1"/>
    <col min="4271" max="4271" width="135.28515625" style="5" customWidth="1"/>
    <col min="4272" max="4272" width="23.85546875" style="5" customWidth="1"/>
    <col min="4273" max="4273" width="28.85546875" style="5" bestFit="1" customWidth="1"/>
    <col min="4274" max="4274" width="23.85546875" style="5" customWidth="1"/>
    <col min="4275" max="4275" width="22" style="5" customWidth="1"/>
    <col min="4276" max="4276" width="22.5703125" style="5" customWidth="1"/>
    <col min="4277" max="4277" width="21.140625" style="5" bestFit="1" customWidth="1"/>
    <col min="4278" max="4278" width="22" style="5" customWidth="1"/>
    <col min="4279" max="4279" width="27.85546875" style="5" customWidth="1"/>
    <col min="4280" max="4280" width="21.7109375" style="5" customWidth="1"/>
    <col min="4281" max="4281" width="23.7109375" style="5" customWidth="1"/>
    <col min="4282" max="4282" width="21.85546875" style="5" customWidth="1"/>
    <col min="4283" max="4283" width="23.7109375" style="5" customWidth="1"/>
    <col min="4284" max="4284" width="22.42578125" style="5" bestFit="1" customWidth="1"/>
    <col min="4285" max="4285" width="22.28515625" style="5" bestFit="1" customWidth="1"/>
    <col min="4286" max="4286" width="21.85546875" style="5" customWidth="1"/>
    <col min="4287" max="4287" width="14.7109375" style="5" customWidth="1"/>
    <col min="4288" max="4288" width="19.5703125" style="5" customWidth="1"/>
    <col min="4289" max="4525" width="9.140625" style="5"/>
    <col min="4526" max="4526" width="5.85546875" style="5" customWidth="1"/>
    <col min="4527" max="4527" width="135.28515625" style="5" customWidth="1"/>
    <col min="4528" max="4528" width="23.85546875" style="5" customWidth="1"/>
    <col min="4529" max="4529" width="28.85546875" style="5" bestFit="1" customWidth="1"/>
    <col min="4530" max="4530" width="23.85546875" style="5" customWidth="1"/>
    <col min="4531" max="4531" width="22" style="5" customWidth="1"/>
    <col min="4532" max="4532" width="22.5703125" style="5" customWidth="1"/>
    <col min="4533" max="4533" width="21.140625" style="5" bestFit="1" customWidth="1"/>
    <col min="4534" max="4534" width="22" style="5" customWidth="1"/>
    <col min="4535" max="4535" width="27.85546875" style="5" customWidth="1"/>
    <col min="4536" max="4536" width="21.7109375" style="5" customWidth="1"/>
    <col min="4537" max="4537" width="23.7109375" style="5" customWidth="1"/>
    <col min="4538" max="4538" width="21.85546875" style="5" customWidth="1"/>
    <col min="4539" max="4539" width="23.7109375" style="5" customWidth="1"/>
    <col min="4540" max="4540" width="22.42578125" style="5" bestFit="1" customWidth="1"/>
    <col min="4541" max="4541" width="22.28515625" style="5" bestFit="1" customWidth="1"/>
    <col min="4542" max="4542" width="21.85546875" style="5" customWidth="1"/>
    <col min="4543" max="4543" width="14.7109375" style="5" customWidth="1"/>
    <col min="4544" max="4544" width="19.5703125" style="5" customWidth="1"/>
    <col min="4545" max="4781" width="9.140625" style="5"/>
    <col min="4782" max="4782" width="5.85546875" style="5" customWidth="1"/>
    <col min="4783" max="4783" width="135.28515625" style="5" customWidth="1"/>
    <col min="4784" max="4784" width="23.85546875" style="5" customWidth="1"/>
    <col min="4785" max="4785" width="28.85546875" style="5" bestFit="1" customWidth="1"/>
    <col min="4786" max="4786" width="23.85546875" style="5" customWidth="1"/>
    <col min="4787" max="4787" width="22" style="5" customWidth="1"/>
    <col min="4788" max="4788" width="22.5703125" style="5" customWidth="1"/>
    <col min="4789" max="4789" width="21.140625" style="5" bestFit="1" customWidth="1"/>
    <col min="4790" max="4790" width="22" style="5" customWidth="1"/>
    <col min="4791" max="4791" width="27.85546875" style="5" customWidth="1"/>
    <col min="4792" max="4792" width="21.7109375" style="5" customWidth="1"/>
    <col min="4793" max="4793" width="23.7109375" style="5" customWidth="1"/>
    <col min="4794" max="4794" width="21.85546875" style="5" customWidth="1"/>
    <col min="4795" max="4795" width="23.7109375" style="5" customWidth="1"/>
    <col min="4796" max="4796" width="22.42578125" style="5" bestFit="1" customWidth="1"/>
    <col min="4797" max="4797" width="22.28515625" style="5" bestFit="1" customWidth="1"/>
    <col min="4798" max="4798" width="21.85546875" style="5" customWidth="1"/>
    <col min="4799" max="4799" width="14.7109375" style="5" customWidth="1"/>
    <col min="4800" max="4800" width="19.5703125" style="5" customWidth="1"/>
    <col min="4801" max="5037" width="9.140625" style="5"/>
    <col min="5038" max="5038" width="5.85546875" style="5" customWidth="1"/>
    <col min="5039" max="5039" width="135.28515625" style="5" customWidth="1"/>
    <col min="5040" max="5040" width="23.85546875" style="5" customWidth="1"/>
    <col min="5041" max="5041" width="28.85546875" style="5" bestFit="1" customWidth="1"/>
    <col min="5042" max="5042" width="23.85546875" style="5" customWidth="1"/>
    <col min="5043" max="5043" width="22" style="5" customWidth="1"/>
    <col min="5044" max="5044" width="22.5703125" style="5" customWidth="1"/>
    <col min="5045" max="5045" width="21.140625" style="5" bestFit="1" customWidth="1"/>
    <col min="5046" max="5046" width="22" style="5" customWidth="1"/>
    <col min="5047" max="5047" width="27.85546875" style="5" customWidth="1"/>
    <col min="5048" max="5048" width="21.7109375" style="5" customWidth="1"/>
    <col min="5049" max="5049" width="23.7109375" style="5" customWidth="1"/>
    <col min="5050" max="5050" width="21.85546875" style="5" customWidth="1"/>
    <col min="5051" max="5051" width="23.7109375" style="5" customWidth="1"/>
    <col min="5052" max="5052" width="22.42578125" style="5" bestFit="1" customWidth="1"/>
    <col min="5053" max="5053" width="22.28515625" style="5" bestFit="1" customWidth="1"/>
    <col min="5054" max="5054" width="21.85546875" style="5" customWidth="1"/>
    <col min="5055" max="5055" width="14.7109375" style="5" customWidth="1"/>
    <col min="5056" max="5056" width="19.5703125" style="5" customWidth="1"/>
    <col min="5057" max="5293" width="9.140625" style="5"/>
    <col min="5294" max="5294" width="5.85546875" style="5" customWidth="1"/>
    <col min="5295" max="5295" width="135.28515625" style="5" customWidth="1"/>
    <col min="5296" max="5296" width="23.85546875" style="5" customWidth="1"/>
    <col min="5297" max="5297" width="28.85546875" style="5" bestFit="1" customWidth="1"/>
    <col min="5298" max="5298" width="23.85546875" style="5" customWidth="1"/>
    <col min="5299" max="5299" width="22" style="5" customWidth="1"/>
    <col min="5300" max="5300" width="22.5703125" style="5" customWidth="1"/>
    <col min="5301" max="5301" width="21.140625" style="5" bestFit="1" customWidth="1"/>
    <col min="5302" max="5302" width="22" style="5" customWidth="1"/>
    <col min="5303" max="5303" width="27.85546875" style="5" customWidth="1"/>
    <col min="5304" max="5304" width="21.7109375" style="5" customWidth="1"/>
    <col min="5305" max="5305" width="23.7109375" style="5" customWidth="1"/>
    <col min="5306" max="5306" width="21.85546875" style="5" customWidth="1"/>
    <col min="5307" max="5307" width="23.7109375" style="5" customWidth="1"/>
    <col min="5308" max="5308" width="22.42578125" style="5" bestFit="1" customWidth="1"/>
    <col min="5309" max="5309" width="22.28515625" style="5" bestFit="1" customWidth="1"/>
    <col min="5310" max="5310" width="21.85546875" style="5" customWidth="1"/>
    <col min="5311" max="5311" width="14.7109375" style="5" customWidth="1"/>
    <col min="5312" max="5312" width="19.5703125" style="5" customWidth="1"/>
    <col min="5313" max="5549" width="9.140625" style="5"/>
    <col min="5550" max="5550" width="5.85546875" style="5" customWidth="1"/>
    <col min="5551" max="5551" width="135.28515625" style="5" customWidth="1"/>
    <col min="5552" max="5552" width="23.85546875" style="5" customWidth="1"/>
    <col min="5553" max="5553" width="28.85546875" style="5" bestFit="1" customWidth="1"/>
    <col min="5554" max="5554" width="23.85546875" style="5" customWidth="1"/>
    <col min="5555" max="5555" width="22" style="5" customWidth="1"/>
    <col min="5556" max="5556" width="22.5703125" style="5" customWidth="1"/>
    <col min="5557" max="5557" width="21.140625" style="5" bestFit="1" customWidth="1"/>
    <col min="5558" max="5558" width="22" style="5" customWidth="1"/>
    <col min="5559" max="5559" width="27.85546875" style="5" customWidth="1"/>
    <col min="5560" max="5560" width="21.7109375" style="5" customWidth="1"/>
    <col min="5561" max="5561" width="23.7109375" style="5" customWidth="1"/>
    <col min="5562" max="5562" width="21.85546875" style="5" customWidth="1"/>
    <col min="5563" max="5563" width="23.7109375" style="5" customWidth="1"/>
    <col min="5564" max="5564" width="22.42578125" style="5" bestFit="1" customWidth="1"/>
    <col min="5565" max="5565" width="22.28515625" style="5" bestFit="1" customWidth="1"/>
    <col min="5566" max="5566" width="21.85546875" style="5" customWidth="1"/>
    <col min="5567" max="5567" width="14.7109375" style="5" customWidth="1"/>
    <col min="5568" max="5568" width="19.5703125" style="5" customWidth="1"/>
    <col min="5569" max="5805" width="9.140625" style="5"/>
    <col min="5806" max="5806" width="5.85546875" style="5" customWidth="1"/>
    <col min="5807" max="5807" width="135.28515625" style="5" customWidth="1"/>
    <col min="5808" max="5808" width="23.85546875" style="5" customWidth="1"/>
    <col min="5809" max="5809" width="28.85546875" style="5" bestFit="1" customWidth="1"/>
    <col min="5810" max="5810" width="23.85546875" style="5" customWidth="1"/>
    <col min="5811" max="5811" width="22" style="5" customWidth="1"/>
    <col min="5812" max="5812" width="22.5703125" style="5" customWidth="1"/>
    <col min="5813" max="5813" width="21.140625" style="5" bestFit="1" customWidth="1"/>
    <col min="5814" max="5814" width="22" style="5" customWidth="1"/>
    <col min="5815" max="5815" width="27.85546875" style="5" customWidth="1"/>
    <col min="5816" max="5816" width="21.7109375" style="5" customWidth="1"/>
    <col min="5817" max="5817" width="23.7109375" style="5" customWidth="1"/>
    <col min="5818" max="5818" width="21.85546875" style="5" customWidth="1"/>
    <col min="5819" max="5819" width="23.7109375" style="5" customWidth="1"/>
    <col min="5820" max="5820" width="22.42578125" style="5" bestFit="1" customWidth="1"/>
    <col min="5821" max="5821" width="22.28515625" style="5" bestFit="1" customWidth="1"/>
    <col min="5822" max="5822" width="21.85546875" style="5" customWidth="1"/>
    <col min="5823" max="5823" width="14.7109375" style="5" customWidth="1"/>
    <col min="5824" max="5824" width="19.5703125" style="5" customWidth="1"/>
    <col min="5825" max="6061" width="9.140625" style="5"/>
    <col min="6062" max="6062" width="5.85546875" style="5" customWidth="1"/>
    <col min="6063" max="6063" width="135.28515625" style="5" customWidth="1"/>
    <col min="6064" max="6064" width="23.85546875" style="5" customWidth="1"/>
    <col min="6065" max="6065" width="28.85546875" style="5" bestFit="1" customWidth="1"/>
    <col min="6066" max="6066" width="23.85546875" style="5" customWidth="1"/>
    <col min="6067" max="6067" width="22" style="5" customWidth="1"/>
    <col min="6068" max="6068" width="22.5703125" style="5" customWidth="1"/>
    <col min="6069" max="6069" width="21.140625" style="5" bestFit="1" customWidth="1"/>
    <col min="6070" max="6070" width="22" style="5" customWidth="1"/>
    <col min="6071" max="6071" width="27.85546875" style="5" customWidth="1"/>
    <col min="6072" max="6072" width="21.7109375" style="5" customWidth="1"/>
    <col min="6073" max="6073" width="23.7109375" style="5" customWidth="1"/>
    <col min="6074" max="6074" width="21.85546875" style="5" customWidth="1"/>
    <col min="6075" max="6075" width="23.7109375" style="5" customWidth="1"/>
    <col min="6076" max="6076" width="22.42578125" style="5" bestFit="1" customWidth="1"/>
    <col min="6077" max="6077" width="22.28515625" style="5" bestFit="1" customWidth="1"/>
    <col min="6078" max="6078" width="21.85546875" style="5" customWidth="1"/>
    <col min="6079" max="6079" width="14.7109375" style="5" customWidth="1"/>
    <col min="6080" max="6080" width="19.5703125" style="5" customWidth="1"/>
    <col min="6081" max="6317" width="9.140625" style="5"/>
    <col min="6318" max="6318" width="5.85546875" style="5" customWidth="1"/>
    <col min="6319" max="6319" width="135.28515625" style="5" customWidth="1"/>
    <col min="6320" max="6320" width="23.85546875" style="5" customWidth="1"/>
    <col min="6321" max="6321" width="28.85546875" style="5" bestFit="1" customWidth="1"/>
    <col min="6322" max="6322" width="23.85546875" style="5" customWidth="1"/>
    <col min="6323" max="6323" width="22" style="5" customWidth="1"/>
    <col min="6324" max="6324" width="22.5703125" style="5" customWidth="1"/>
    <col min="6325" max="6325" width="21.140625" style="5" bestFit="1" customWidth="1"/>
    <col min="6326" max="6326" width="22" style="5" customWidth="1"/>
    <col min="6327" max="6327" width="27.85546875" style="5" customWidth="1"/>
    <col min="6328" max="6328" width="21.7109375" style="5" customWidth="1"/>
    <col min="6329" max="6329" width="23.7109375" style="5" customWidth="1"/>
    <col min="6330" max="6330" width="21.85546875" style="5" customWidth="1"/>
    <col min="6331" max="6331" width="23.7109375" style="5" customWidth="1"/>
    <col min="6332" max="6332" width="22.42578125" style="5" bestFit="1" customWidth="1"/>
    <col min="6333" max="6333" width="22.28515625" style="5" bestFit="1" customWidth="1"/>
    <col min="6334" max="6334" width="21.85546875" style="5" customWidth="1"/>
    <col min="6335" max="6335" width="14.7109375" style="5" customWidth="1"/>
    <col min="6336" max="6336" width="19.5703125" style="5" customWidth="1"/>
    <col min="6337" max="6573" width="9.140625" style="5"/>
    <col min="6574" max="6574" width="5.85546875" style="5" customWidth="1"/>
    <col min="6575" max="6575" width="135.28515625" style="5" customWidth="1"/>
    <col min="6576" max="6576" width="23.85546875" style="5" customWidth="1"/>
    <col min="6577" max="6577" width="28.85546875" style="5" bestFit="1" customWidth="1"/>
    <col min="6578" max="6578" width="23.85546875" style="5" customWidth="1"/>
    <col min="6579" max="6579" width="22" style="5" customWidth="1"/>
    <col min="6580" max="6580" width="22.5703125" style="5" customWidth="1"/>
    <col min="6581" max="6581" width="21.140625" style="5" bestFit="1" customWidth="1"/>
    <col min="6582" max="6582" width="22" style="5" customWidth="1"/>
    <col min="6583" max="6583" width="27.85546875" style="5" customWidth="1"/>
    <col min="6584" max="6584" width="21.7109375" style="5" customWidth="1"/>
    <col min="6585" max="6585" width="23.7109375" style="5" customWidth="1"/>
    <col min="6586" max="6586" width="21.85546875" style="5" customWidth="1"/>
    <col min="6587" max="6587" width="23.7109375" style="5" customWidth="1"/>
    <col min="6588" max="6588" width="22.42578125" style="5" bestFit="1" customWidth="1"/>
    <col min="6589" max="6589" width="22.28515625" style="5" bestFit="1" customWidth="1"/>
    <col min="6590" max="6590" width="21.85546875" style="5" customWidth="1"/>
    <col min="6591" max="6591" width="14.7109375" style="5" customWidth="1"/>
    <col min="6592" max="6592" width="19.5703125" style="5" customWidth="1"/>
    <col min="6593" max="6829" width="9.140625" style="5"/>
    <col min="6830" max="6830" width="5.85546875" style="5" customWidth="1"/>
    <col min="6831" max="6831" width="135.28515625" style="5" customWidth="1"/>
    <col min="6832" max="6832" width="23.85546875" style="5" customWidth="1"/>
    <col min="6833" max="6833" width="28.85546875" style="5" bestFit="1" customWidth="1"/>
    <col min="6834" max="6834" width="23.85546875" style="5" customWidth="1"/>
    <col min="6835" max="6835" width="22" style="5" customWidth="1"/>
    <col min="6836" max="6836" width="22.5703125" style="5" customWidth="1"/>
    <col min="6837" max="6837" width="21.140625" style="5" bestFit="1" customWidth="1"/>
    <col min="6838" max="6838" width="22" style="5" customWidth="1"/>
    <col min="6839" max="6839" width="27.85546875" style="5" customWidth="1"/>
    <col min="6840" max="6840" width="21.7109375" style="5" customWidth="1"/>
    <col min="6841" max="6841" width="23.7109375" style="5" customWidth="1"/>
    <col min="6842" max="6842" width="21.85546875" style="5" customWidth="1"/>
    <col min="6843" max="6843" width="23.7109375" style="5" customWidth="1"/>
    <col min="6844" max="6844" width="22.42578125" style="5" bestFit="1" customWidth="1"/>
    <col min="6845" max="6845" width="22.28515625" style="5" bestFit="1" customWidth="1"/>
    <col min="6846" max="6846" width="21.85546875" style="5" customWidth="1"/>
    <col min="6847" max="6847" width="14.7109375" style="5" customWidth="1"/>
    <col min="6848" max="6848" width="19.5703125" style="5" customWidth="1"/>
    <col min="6849" max="7085" width="9.140625" style="5"/>
    <col min="7086" max="7086" width="5.85546875" style="5" customWidth="1"/>
    <col min="7087" max="7087" width="135.28515625" style="5" customWidth="1"/>
    <col min="7088" max="7088" width="23.85546875" style="5" customWidth="1"/>
    <col min="7089" max="7089" width="28.85546875" style="5" bestFit="1" customWidth="1"/>
    <col min="7090" max="7090" width="23.85546875" style="5" customWidth="1"/>
    <col min="7091" max="7091" width="22" style="5" customWidth="1"/>
    <col min="7092" max="7092" width="22.5703125" style="5" customWidth="1"/>
    <col min="7093" max="7093" width="21.140625" style="5" bestFit="1" customWidth="1"/>
    <col min="7094" max="7094" width="22" style="5" customWidth="1"/>
    <col min="7095" max="7095" width="27.85546875" style="5" customWidth="1"/>
    <col min="7096" max="7096" width="21.7109375" style="5" customWidth="1"/>
    <col min="7097" max="7097" width="23.7109375" style="5" customWidth="1"/>
    <col min="7098" max="7098" width="21.85546875" style="5" customWidth="1"/>
    <col min="7099" max="7099" width="23.7109375" style="5" customWidth="1"/>
    <col min="7100" max="7100" width="22.42578125" style="5" bestFit="1" customWidth="1"/>
    <col min="7101" max="7101" width="22.28515625" style="5" bestFit="1" customWidth="1"/>
    <col min="7102" max="7102" width="21.85546875" style="5" customWidth="1"/>
    <col min="7103" max="7103" width="14.7109375" style="5" customWidth="1"/>
    <col min="7104" max="7104" width="19.5703125" style="5" customWidth="1"/>
    <col min="7105" max="7341" width="9.140625" style="5"/>
    <col min="7342" max="7342" width="5.85546875" style="5" customWidth="1"/>
    <col min="7343" max="7343" width="135.28515625" style="5" customWidth="1"/>
    <col min="7344" max="7344" width="23.85546875" style="5" customWidth="1"/>
    <col min="7345" max="7345" width="28.85546875" style="5" bestFit="1" customWidth="1"/>
    <col min="7346" max="7346" width="23.85546875" style="5" customWidth="1"/>
    <col min="7347" max="7347" width="22" style="5" customWidth="1"/>
    <col min="7348" max="7348" width="22.5703125" style="5" customWidth="1"/>
    <col min="7349" max="7349" width="21.140625" style="5" bestFit="1" customWidth="1"/>
    <col min="7350" max="7350" width="22" style="5" customWidth="1"/>
    <col min="7351" max="7351" width="27.85546875" style="5" customWidth="1"/>
    <col min="7352" max="7352" width="21.7109375" style="5" customWidth="1"/>
    <col min="7353" max="7353" width="23.7109375" style="5" customWidth="1"/>
    <col min="7354" max="7354" width="21.85546875" style="5" customWidth="1"/>
    <col min="7355" max="7355" width="23.7109375" style="5" customWidth="1"/>
    <col min="7356" max="7356" width="22.42578125" style="5" bestFit="1" customWidth="1"/>
    <col min="7357" max="7357" width="22.28515625" style="5" bestFit="1" customWidth="1"/>
    <col min="7358" max="7358" width="21.85546875" style="5" customWidth="1"/>
    <col min="7359" max="7359" width="14.7109375" style="5" customWidth="1"/>
    <col min="7360" max="7360" width="19.5703125" style="5" customWidth="1"/>
    <col min="7361" max="7597" width="9.140625" style="5"/>
    <col min="7598" max="7598" width="5.85546875" style="5" customWidth="1"/>
    <col min="7599" max="7599" width="135.28515625" style="5" customWidth="1"/>
    <col min="7600" max="7600" width="23.85546875" style="5" customWidth="1"/>
    <col min="7601" max="7601" width="28.85546875" style="5" bestFit="1" customWidth="1"/>
    <col min="7602" max="7602" width="23.85546875" style="5" customWidth="1"/>
    <col min="7603" max="7603" width="22" style="5" customWidth="1"/>
    <col min="7604" max="7604" width="22.5703125" style="5" customWidth="1"/>
    <col min="7605" max="7605" width="21.140625" style="5" bestFit="1" customWidth="1"/>
    <col min="7606" max="7606" width="22" style="5" customWidth="1"/>
    <col min="7607" max="7607" width="27.85546875" style="5" customWidth="1"/>
    <col min="7608" max="7608" width="21.7109375" style="5" customWidth="1"/>
    <col min="7609" max="7609" width="23.7109375" style="5" customWidth="1"/>
    <col min="7610" max="7610" width="21.85546875" style="5" customWidth="1"/>
    <col min="7611" max="7611" width="23.7109375" style="5" customWidth="1"/>
    <col min="7612" max="7612" width="22.42578125" style="5" bestFit="1" customWidth="1"/>
    <col min="7613" max="7613" width="22.28515625" style="5" bestFit="1" customWidth="1"/>
    <col min="7614" max="7614" width="21.85546875" style="5" customWidth="1"/>
    <col min="7615" max="7615" width="14.7109375" style="5" customWidth="1"/>
    <col min="7616" max="7616" width="19.5703125" style="5" customWidth="1"/>
    <col min="7617" max="7853" width="9.140625" style="5"/>
    <col min="7854" max="7854" width="5.85546875" style="5" customWidth="1"/>
    <col min="7855" max="7855" width="135.28515625" style="5" customWidth="1"/>
    <col min="7856" max="7856" width="23.85546875" style="5" customWidth="1"/>
    <col min="7857" max="7857" width="28.85546875" style="5" bestFit="1" customWidth="1"/>
    <col min="7858" max="7858" width="23.85546875" style="5" customWidth="1"/>
    <col min="7859" max="7859" width="22" style="5" customWidth="1"/>
    <col min="7860" max="7860" width="22.5703125" style="5" customWidth="1"/>
    <col min="7861" max="7861" width="21.140625" style="5" bestFit="1" customWidth="1"/>
    <col min="7862" max="7862" width="22" style="5" customWidth="1"/>
    <col min="7863" max="7863" width="27.85546875" style="5" customWidth="1"/>
    <col min="7864" max="7864" width="21.7109375" style="5" customWidth="1"/>
    <col min="7865" max="7865" width="23.7109375" style="5" customWidth="1"/>
    <col min="7866" max="7866" width="21.85546875" style="5" customWidth="1"/>
    <col min="7867" max="7867" width="23.7109375" style="5" customWidth="1"/>
    <col min="7868" max="7868" width="22.42578125" style="5" bestFit="1" customWidth="1"/>
    <col min="7869" max="7869" width="22.28515625" style="5" bestFit="1" customWidth="1"/>
    <col min="7870" max="7870" width="21.85546875" style="5" customWidth="1"/>
    <col min="7871" max="7871" width="14.7109375" style="5" customWidth="1"/>
    <col min="7872" max="7872" width="19.5703125" style="5" customWidth="1"/>
    <col min="7873" max="8109" width="9.140625" style="5"/>
    <col min="8110" max="8110" width="5.85546875" style="5" customWidth="1"/>
    <col min="8111" max="8111" width="135.28515625" style="5" customWidth="1"/>
    <col min="8112" max="8112" width="23.85546875" style="5" customWidth="1"/>
    <col min="8113" max="8113" width="28.85546875" style="5" bestFit="1" customWidth="1"/>
    <col min="8114" max="8114" width="23.85546875" style="5" customWidth="1"/>
    <col min="8115" max="8115" width="22" style="5" customWidth="1"/>
    <col min="8116" max="8116" width="22.5703125" style="5" customWidth="1"/>
    <col min="8117" max="8117" width="21.140625" style="5" bestFit="1" customWidth="1"/>
    <col min="8118" max="8118" width="22" style="5" customWidth="1"/>
    <col min="8119" max="8119" width="27.85546875" style="5" customWidth="1"/>
    <col min="8120" max="8120" width="21.7109375" style="5" customWidth="1"/>
    <col min="8121" max="8121" width="23.7109375" style="5" customWidth="1"/>
    <col min="8122" max="8122" width="21.85546875" style="5" customWidth="1"/>
    <col min="8123" max="8123" width="23.7109375" style="5" customWidth="1"/>
    <col min="8124" max="8124" width="22.42578125" style="5" bestFit="1" customWidth="1"/>
    <col min="8125" max="8125" width="22.28515625" style="5" bestFit="1" customWidth="1"/>
    <col min="8126" max="8126" width="21.85546875" style="5" customWidth="1"/>
    <col min="8127" max="8127" width="14.7109375" style="5" customWidth="1"/>
    <col min="8128" max="8128" width="19.5703125" style="5" customWidth="1"/>
    <col min="8129" max="8365" width="9.140625" style="5"/>
    <col min="8366" max="8366" width="5.85546875" style="5" customWidth="1"/>
    <col min="8367" max="8367" width="135.28515625" style="5" customWidth="1"/>
    <col min="8368" max="8368" width="23.85546875" style="5" customWidth="1"/>
    <col min="8369" max="8369" width="28.85546875" style="5" bestFit="1" customWidth="1"/>
    <col min="8370" max="8370" width="23.85546875" style="5" customWidth="1"/>
    <col min="8371" max="8371" width="22" style="5" customWidth="1"/>
    <col min="8372" max="8372" width="22.5703125" style="5" customWidth="1"/>
    <col min="8373" max="8373" width="21.140625" style="5" bestFit="1" customWidth="1"/>
    <col min="8374" max="8374" width="22" style="5" customWidth="1"/>
    <col min="8375" max="8375" width="27.85546875" style="5" customWidth="1"/>
    <col min="8376" max="8376" width="21.7109375" style="5" customWidth="1"/>
    <col min="8377" max="8377" width="23.7109375" style="5" customWidth="1"/>
    <col min="8378" max="8378" width="21.85546875" style="5" customWidth="1"/>
    <col min="8379" max="8379" width="23.7109375" style="5" customWidth="1"/>
    <col min="8380" max="8380" width="22.42578125" style="5" bestFit="1" customWidth="1"/>
    <col min="8381" max="8381" width="22.28515625" style="5" bestFit="1" customWidth="1"/>
    <col min="8382" max="8382" width="21.85546875" style="5" customWidth="1"/>
    <col min="8383" max="8383" width="14.7109375" style="5" customWidth="1"/>
    <col min="8384" max="8384" width="19.5703125" style="5" customWidth="1"/>
    <col min="8385" max="8621" width="9.140625" style="5"/>
    <col min="8622" max="8622" width="5.85546875" style="5" customWidth="1"/>
    <col min="8623" max="8623" width="135.28515625" style="5" customWidth="1"/>
    <col min="8624" max="8624" width="23.85546875" style="5" customWidth="1"/>
    <col min="8625" max="8625" width="28.85546875" style="5" bestFit="1" customWidth="1"/>
    <col min="8626" max="8626" width="23.85546875" style="5" customWidth="1"/>
    <col min="8627" max="8627" width="22" style="5" customWidth="1"/>
    <col min="8628" max="8628" width="22.5703125" style="5" customWidth="1"/>
    <col min="8629" max="8629" width="21.140625" style="5" bestFit="1" customWidth="1"/>
    <col min="8630" max="8630" width="22" style="5" customWidth="1"/>
    <col min="8631" max="8631" width="27.85546875" style="5" customWidth="1"/>
    <col min="8632" max="8632" width="21.7109375" style="5" customWidth="1"/>
    <col min="8633" max="8633" width="23.7109375" style="5" customWidth="1"/>
    <col min="8634" max="8634" width="21.85546875" style="5" customWidth="1"/>
    <col min="8635" max="8635" width="23.7109375" style="5" customWidth="1"/>
    <col min="8636" max="8636" width="22.42578125" style="5" bestFit="1" customWidth="1"/>
    <col min="8637" max="8637" width="22.28515625" style="5" bestFit="1" customWidth="1"/>
    <col min="8638" max="8638" width="21.85546875" style="5" customWidth="1"/>
    <col min="8639" max="8639" width="14.7109375" style="5" customWidth="1"/>
    <col min="8640" max="8640" width="19.5703125" style="5" customWidth="1"/>
    <col min="8641" max="8877" width="9.140625" style="5"/>
    <col min="8878" max="8878" width="5.85546875" style="5" customWidth="1"/>
    <col min="8879" max="8879" width="135.28515625" style="5" customWidth="1"/>
    <col min="8880" max="8880" width="23.85546875" style="5" customWidth="1"/>
    <col min="8881" max="8881" width="28.85546875" style="5" bestFit="1" customWidth="1"/>
    <col min="8882" max="8882" width="23.85546875" style="5" customWidth="1"/>
    <col min="8883" max="8883" width="22" style="5" customWidth="1"/>
    <col min="8884" max="8884" width="22.5703125" style="5" customWidth="1"/>
    <col min="8885" max="8885" width="21.140625" style="5" bestFit="1" customWidth="1"/>
    <col min="8886" max="8886" width="22" style="5" customWidth="1"/>
    <col min="8887" max="8887" width="27.85546875" style="5" customWidth="1"/>
    <col min="8888" max="8888" width="21.7109375" style="5" customWidth="1"/>
    <col min="8889" max="8889" width="23.7109375" style="5" customWidth="1"/>
    <col min="8890" max="8890" width="21.85546875" style="5" customWidth="1"/>
    <col min="8891" max="8891" width="23.7109375" style="5" customWidth="1"/>
    <col min="8892" max="8892" width="22.42578125" style="5" bestFit="1" customWidth="1"/>
    <col min="8893" max="8893" width="22.28515625" style="5" bestFit="1" customWidth="1"/>
    <col min="8894" max="8894" width="21.85546875" style="5" customWidth="1"/>
    <col min="8895" max="8895" width="14.7109375" style="5" customWidth="1"/>
    <col min="8896" max="8896" width="19.5703125" style="5" customWidth="1"/>
    <col min="8897" max="9133" width="9.140625" style="5"/>
    <col min="9134" max="9134" width="5.85546875" style="5" customWidth="1"/>
    <col min="9135" max="9135" width="135.28515625" style="5" customWidth="1"/>
    <col min="9136" max="9136" width="23.85546875" style="5" customWidth="1"/>
    <col min="9137" max="9137" width="28.85546875" style="5" bestFit="1" customWidth="1"/>
    <col min="9138" max="9138" width="23.85546875" style="5" customWidth="1"/>
    <col min="9139" max="9139" width="22" style="5" customWidth="1"/>
    <col min="9140" max="9140" width="22.5703125" style="5" customWidth="1"/>
    <col min="9141" max="9141" width="21.140625" style="5" bestFit="1" customWidth="1"/>
    <col min="9142" max="9142" width="22" style="5" customWidth="1"/>
    <col min="9143" max="9143" width="27.85546875" style="5" customWidth="1"/>
    <col min="9144" max="9144" width="21.7109375" style="5" customWidth="1"/>
    <col min="9145" max="9145" width="23.7109375" style="5" customWidth="1"/>
    <col min="9146" max="9146" width="21.85546875" style="5" customWidth="1"/>
    <col min="9147" max="9147" width="23.7109375" style="5" customWidth="1"/>
    <col min="9148" max="9148" width="22.42578125" style="5" bestFit="1" customWidth="1"/>
    <col min="9149" max="9149" width="22.28515625" style="5" bestFit="1" customWidth="1"/>
    <col min="9150" max="9150" width="21.85546875" style="5" customWidth="1"/>
    <col min="9151" max="9151" width="14.7109375" style="5" customWidth="1"/>
    <col min="9152" max="9152" width="19.5703125" style="5" customWidth="1"/>
    <col min="9153" max="9389" width="9.140625" style="5"/>
    <col min="9390" max="9390" width="5.85546875" style="5" customWidth="1"/>
    <col min="9391" max="9391" width="135.28515625" style="5" customWidth="1"/>
    <col min="9392" max="9392" width="23.85546875" style="5" customWidth="1"/>
    <col min="9393" max="9393" width="28.85546875" style="5" bestFit="1" customWidth="1"/>
    <col min="9394" max="9394" width="23.85546875" style="5" customWidth="1"/>
    <col min="9395" max="9395" width="22" style="5" customWidth="1"/>
    <col min="9396" max="9396" width="22.5703125" style="5" customWidth="1"/>
    <col min="9397" max="9397" width="21.140625" style="5" bestFit="1" customWidth="1"/>
    <col min="9398" max="9398" width="22" style="5" customWidth="1"/>
    <col min="9399" max="9399" width="27.85546875" style="5" customWidth="1"/>
    <col min="9400" max="9400" width="21.7109375" style="5" customWidth="1"/>
    <col min="9401" max="9401" width="23.7109375" style="5" customWidth="1"/>
    <col min="9402" max="9402" width="21.85546875" style="5" customWidth="1"/>
    <col min="9403" max="9403" width="23.7109375" style="5" customWidth="1"/>
    <col min="9404" max="9404" width="22.42578125" style="5" bestFit="1" customWidth="1"/>
    <col min="9405" max="9405" width="22.28515625" style="5" bestFit="1" customWidth="1"/>
    <col min="9406" max="9406" width="21.85546875" style="5" customWidth="1"/>
    <col min="9407" max="9407" width="14.7109375" style="5" customWidth="1"/>
    <col min="9408" max="9408" width="19.5703125" style="5" customWidth="1"/>
    <col min="9409" max="9645" width="9.140625" style="5"/>
    <col min="9646" max="9646" width="5.85546875" style="5" customWidth="1"/>
    <col min="9647" max="9647" width="135.28515625" style="5" customWidth="1"/>
    <col min="9648" max="9648" width="23.85546875" style="5" customWidth="1"/>
    <col min="9649" max="9649" width="28.85546875" style="5" bestFit="1" customWidth="1"/>
    <col min="9650" max="9650" width="23.85546875" style="5" customWidth="1"/>
    <col min="9651" max="9651" width="22" style="5" customWidth="1"/>
    <col min="9652" max="9652" width="22.5703125" style="5" customWidth="1"/>
    <col min="9653" max="9653" width="21.140625" style="5" bestFit="1" customWidth="1"/>
    <col min="9654" max="9654" width="22" style="5" customWidth="1"/>
    <col min="9655" max="9655" width="27.85546875" style="5" customWidth="1"/>
    <col min="9656" max="9656" width="21.7109375" style="5" customWidth="1"/>
    <col min="9657" max="9657" width="23.7109375" style="5" customWidth="1"/>
    <col min="9658" max="9658" width="21.85546875" style="5" customWidth="1"/>
    <col min="9659" max="9659" width="23.7109375" style="5" customWidth="1"/>
    <col min="9660" max="9660" width="22.42578125" style="5" bestFit="1" customWidth="1"/>
    <col min="9661" max="9661" width="22.28515625" style="5" bestFit="1" customWidth="1"/>
    <col min="9662" max="9662" width="21.85546875" style="5" customWidth="1"/>
    <col min="9663" max="9663" width="14.7109375" style="5" customWidth="1"/>
    <col min="9664" max="9664" width="19.5703125" style="5" customWidth="1"/>
    <col min="9665" max="9901" width="9.140625" style="5"/>
    <col min="9902" max="9902" width="5.85546875" style="5" customWidth="1"/>
    <col min="9903" max="9903" width="135.28515625" style="5" customWidth="1"/>
    <col min="9904" max="9904" width="23.85546875" style="5" customWidth="1"/>
    <col min="9905" max="9905" width="28.85546875" style="5" bestFit="1" customWidth="1"/>
    <col min="9906" max="9906" width="23.85546875" style="5" customWidth="1"/>
    <col min="9907" max="9907" width="22" style="5" customWidth="1"/>
    <col min="9908" max="9908" width="22.5703125" style="5" customWidth="1"/>
    <col min="9909" max="9909" width="21.140625" style="5" bestFit="1" customWidth="1"/>
    <col min="9910" max="9910" width="22" style="5" customWidth="1"/>
    <col min="9911" max="9911" width="27.85546875" style="5" customWidth="1"/>
    <col min="9912" max="9912" width="21.7109375" style="5" customWidth="1"/>
    <col min="9913" max="9913" width="23.7109375" style="5" customWidth="1"/>
    <col min="9914" max="9914" width="21.85546875" style="5" customWidth="1"/>
    <col min="9915" max="9915" width="23.7109375" style="5" customWidth="1"/>
    <col min="9916" max="9916" width="22.42578125" style="5" bestFit="1" customWidth="1"/>
    <col min="9917" max="9917" width="22.28515625" style="5" bestFit="1" customWidth="1"/>
    <col min="9918" max="9918" width="21.85546875" style="5" customWidth="1"/>
    <col min="9919" max="9919" width="14.7109375" style="5" customWidth="1"/>
    <col min="9920" max="9920" width="19.5703125" style="5" customWidth="1"/>
    <col min="9921" max="10157" width="9.140625" style="5"/>
    <col min="10158" max="10158" width="5.85546875" style="5" customWidth="1"/>
    <col min="10159" max="10159" width="135.28515625" style="5" customWidth="1"/>
    <col min="10160" max="10160" width="23.85546875" style="5" customWidth="1"/>
    <col min="10161" max="10161" width="28.85546875" style="5" bestFit="1" customWidth="1"/>
    <col min="10162" max="10162" width="23.85546875" style="5" customWidth="1"/>
    <col min="10163" max="10163" width="22" style="5" customWidth="1"/>
    <col min="10164" max="10164" width="22.5703125" style="5" customWidth="1"/>
    <col min="10165" max="10165" width="21.140625" style="5" bestFit="1" customWidth="1"/>
    <col min="10166" max="10166" width="22" style="5" customWidth="1"/>
    <col min="10167" max="10167" width="27.85546875" style="5" customWidth="1"/>
    <col min="10168" max="10168" width="21.7109375" style="5" customWidth="1"/>
    <col min="10169" max="10169" width="23.7109375" style="5" customWidth="1"/>
    <col min="10170" max="10170" width="21.85546875" style="5" customWidth="1"/>
    <col min="10171" max="10171" width="23.7109375" style="5" customWidth="1"/>
    <col min="10172" max="10172" width="22.42578125" style="5" bestFit="1" customWidth="1"/>
    <col min="10173" max="10173" width="22.28515625" style="5" bestFit="1" customWidth="1"/>
    <col min="10174" max="10174" width="21.85546875" style="5" customWidth="1"/>
    <col min="10175" max="10175" width="14.7109375" style="5" customWidth="1"/>
    <col min="10176" max="10176" width="19.5703125" style="5" customWidth="1"/>
    <col min="10177" max="10413" width="9.140625" style="5"/>
    <col min="10414" max="10414" width="5.85546875" style="5" customWidth="1"/>
    <col min="10415" max="10415" width="135.28515625" style="5" customWidth="1"/>
    <col min="10416" max="10416" width="23.85546875" style="5" customWidth="1"/>
    <col min="10417" max="10417" width="28.85546875" style="5" bestFit="1" customWidth="1"/>
    <col min="10418" max="10418" width="23.85546875" style="5" customWidth="1"/>
    <col min="10419" max="10419" width="22" style="5" customWidth="1"/>
    <col min="10420" max="10420" width="22.5703125" style="5" customWidth="1"/>
    <col min="10421" max="10421" width="21.140625" style="5" bestFit="1" customWidth="1"/>
    <col min="10422" max="10422" width="22" style="5" customWidth="1"/>
    <col min="10423" max="10423" width="27.85546875" style="5" customWidth="1"/>
    <col min="10424" max="10424" width="21.7109375" style="5" customWidth="1"/>
    <col min="10425" max="10425" width="23.7109375" style="5" customWidth="1"/>
    <col min="10426" max="10426" width="21.85546875" style="5" customWidth="1"/>
    <col min="10427" max="10427" width="23.7109375" style="5" customWidth="1"/>
    <col min="10428" max="10428" width="22.42578125" style="5" bestFit="1" customWidth="1"/>
    <col min="10429" max="10429" width="22.28515625" style="5" bestFit="1" customWidth="1"/>
    <col min="10430" max="10430" width="21.85546875" style="5" customWidth="1"/>
    <col min="10431" max="10431" width="14.7109375" style="5" customWidth="1"/>
    <col min="10432" max="10432" width="19.5703125" style="5" customWidth="1"/>
    <col min="10433" max="10669" width="9.140625" style="5"/>
    <col min="10670" max="10670" width="5.85546875" style="5" customWidth="1"/>
    <col min="10671" max="10671" width="135.28515625" style="5" customWidth="1"/>
    <col min="10672" max="10672" width="23.85546875" style="5" customWidth="1"/>
    <col min="10673" max="10673" width="28.85546875" style="5" bestFit="1" customWidth="1"/>
    <col min="10674" max="10674" width="23.85546875" style="5" customWidth="1"/>
    <col min="10675" max="10675" width="22" style="5" customWidth="1"/>
    <col min="10676" max="10676" width="22.5703125" style="5" customWidth="1"/>
    <col min="10677" max="10677" width="21.140625" style="5" bestFit="1" customWidth="1"/>
    <col min="10678" max="10678" width="22" style="5" customWidth="1"/>
    <col min="10679" max="10679" width="27.85546875" style="5" customWidth="1"/>
    <col min="10680" max="10680" width="21.7109375" style="5" customWidth="1"/>
    <col min="10681" max="10681" width="23.7109375" style="5" customWidth="1"/>
    <col min="10682" max="10682" width="21.85546875" style="5" customWidth="1"/>
    <col min="10683" max="10683" width="23.7109375" style="5" customWidth="1"/>
    <col min="10684" max="10684" width="22.42578125" style="5" bestFit="1" customWidth="1"/>
    <col min="10685" max="10685" width="22.28515625" style="5" bestFit="1" customWidth="1"/>
    <col min="10686" max="10686" width="21.85546875" style="5" customWidth="1"/>
    <col min="10687" max="10687" width="14.7109375" style="5" customWidth="1"/>
    <col min="10688" max="10688" width="19.5703125" style="5" customWidth="1"/>
    <col min="10689" max="10925" width="9.140625" style="5"/>
    <col min="10926" max="10926" width="5.85546875" style="5" customWidth="1"/>
    <col min="10927" max="10927" width="135.28515625" style="5" customWidth="1"/>
    <col min="10928" max="10928" width="23.85546875" style="5" customWidth="1"/>
    <col min="10929" max="10929" width="28.85546875" style="5" bestFit="1" customWidth="1"/>
    <col min="10930" max="10930" width="23.85546875" style="5" customWidth="1"/>
    <col min="10931" max="10931" width="22" style="5" customWidth="1"/>
    <col min="10932" max="10932" width="22.5703125" style="5" customWidth="1"/>
    <col min="10933" max="10933" width="21.140625" style="5" bestFit="1" customWidth="1"/>
    <col min="10934" max="10934" width="22" style="5" customWidth="1"/>
    <col min="10935" max="10935" width="27.85546875" style="5" customWidth="1"/>
    <col min="10936" max="10936" width="21.7109375" style="5" customWidth="1"/>
    <col min="10937" max="10937" width="23.7109375" style="5" customWidth="1"/>
    <col min="10938" max="10938" width="21.85546875" style="5" customWidth="1"/>
    <col min="10939" max="10939" width="23.7109375" style="5" customWidth="1"/>
    <col min="10940" max="10940" width="22.42578125" style="5" bestFit="1" customWidth="1"/>
    <col min="10941" max="10941" width="22.28515625" style="5" bestFit="1" customWidth="1"/>
    <col min="10942" max="10942" width="21.85546875" style="5" customWidth="1"/>
    <col min="10943" max="10943" width="14.7109375" style="5" customWidth="1"/>
    <col min="10944" max="10944" width="19.5703125" style="5" customWidth="1"/>
    <col min="10945" max="11181" width="9.140625" style="5"/>
    <col min="11182" max="11182" width="5.85546875" style="5" customWidth="1"/>
    <col min="11183" max="11183" width="135.28515625" style="5" customWidth="1"/>
    <col min="11184" max="11184" width="23.85546875" style="5" customWidth="1"/>
    <col min="11185" max="11185" width="28.85546875" style="5" bestFit="1" customWidth="1"/>
    <col min="11186" max="11186" width="23.85546875" style="5" customWidth="1"/>
    <col min="11187" max="11187" width="22" style="5" customWidth="1"/>
    <col min="11188" max="11188" width="22.5703125" style="5" customWidth="1"/>
    <col min="11189" max="11189" width="21.140625" style="5" bestFit="1" customWidth="1"/>
    <col min="11190" max="11190" width="22" style="5" customWidth="1"/>
    <col min="11191" max="11191" width="27.85546875" style="5" customWidth="1"/>
    <col min="11192" max="11192" width="21.7109375" style="5" customWidth="1"/>
    <col min="11193" max="11193" width="23.7109375" style="5" customWidth="1"/>
    <col min="11194" max="11194" width="21.85546875" style="5" customWidth="1"/>
    <col min="11195" max="11195" width="23.7109375" style="5" customWidth="1"/>
    <col min="11196" max="11196" width="22.42578125" style="5" bestFit="1" customWidth="1"/>
    <col min="11197" max="11197" width="22.28515625" style="5" bestFit="1" customWidth="1"/>
    <col min="11198" max="11198" width="21.85546875" style="5" customWidth="1"/>
    <col min="11199" max="11199" width="14.7109375" style="5" customWidth="1"/>
    <col min="11200" max="11200" width="19.5703125" style="5" customWidth="1"/>
    <col min="11201" max="11437" width="9.140625" style="5"/>
    <col min="11438" max="11438" width="5.85546875" style="5" customWidth="1"/>
    <col min="11439" max="11439" width="135.28515625" style="5" customWidth="1"/>
    <col min="11440" max="11440" width="23.85546875" style="5" customWidth="1"/>
    <col min="11441" max="11441" width="28.85546875" style="5" bestFit="1" customWidth="1"/>
    <col min="11442" max="11442" width="23.85546875" style="5" customWidth="1"/>
    <col min="11443" max="11443" width="22" style="5" customWidth="1"/>
    <col min="11444" max="11444" width="22.5703125" style="5" customWidth="1"/>
    <col min="11445" max="11445" width="21.140625" style="5" bestFit="1" customWidth="1"/>
    <col min="11446" max="11446" width="22" style="5" customWidth="1"/>
    <col min="11447" max="11447" width="27.85546875" style="5" customWidth="1"/>
    <col min="11448" max="11448" width="21.7109375" style="5" customWidth="1"/>
    <col min="11449" max="11449" width="23.7109375" style="5" customWidth="1"/>
    <col min="11450" max="11450" width="21.85546875" style="5" customWidth="1"/>
    <col min="11451" max="11451" width="23.7109375" style="5" customWidth="1"/>
    <col min="11452" max="11452" width="22.42578125" style="5" bestFit="1" customWidth="1"/>
    <col min="11453" max="11453" width="22.28515625" style="5" bestFit="1" customWidth="1"/>
    <col min="11454" max="11454" width="21.85546875" style="5" customWidth="1"/>
    <col min="11455" max="11455" width="14.7109375" style="5" customWidth="1"/>
    <col min="11456" max="11456" width="19.5703125" style="5" customWidth="1"/>
    <col min="11457" max="11693" width="9.140625" style="5"/>
    <col min="11694" max="11694" width="5.85546875" style="5" customWidth="1"/>
    <col min="11695" max="11695" width="135.28515625" style="5" customWidth="1"/>
    <col min="11696" max="11696" width="23.85546875" style="5" customWidth="1"/>
    <col min="11697" max="11697" width="28.85546875" style="5" bestFit="1" customWidth="1"/>
    <col min="11698" max="11698" width="23.85546875" style="5" customWidth="1"/>
    <col min="11699" max="11699" width="22" style="5" customWidth="1"/>
    <col min="11700" max="11700" width="22.5703125" style="5" customWidth="1"/>
    <col min="11701" max="11701" width="21.140625" style="5" bestFit="1" customWidth="1"/>
    <col min="11702" max="11702" width="22" style="5" customWidth="1"/>
    <col min="11703" max="11703" width="27.85546875" style="5" customWidth="1"/>
    <col min="11704" max="11704" width="21.7109375" style="5" customWidth="1"/>
    <col min="11705" max="11705" width="23.7109375" style="5" customWidth="1"/>
    <col min="11706" max="11706" width="21.85546875" style="5" customWidth="1"/>
    <col min="11707" max="11707" width="23.7109375" style="5" customWidth="1"/>
    <col min="11708" max="11708" width="22.42578125" style="5" bestFit="1" customWidth="1"/>
    <col min="11709" max="11709" width="22.28515625" style="5" bestFit="1" customWidth="1"/>
    <col min="11710" max="11710" width="21.85546875" style="5" customWidth="1"/>
    <col min="11711" max="11711" width="14.7109375" style="5" customWidth="1"/>
    <col min="11712" max="11712" width="19.5703125" style="5" customWidth="1"/>
    <col min="11713" max="11949" width="9.140625" style="5"/>
    <col min="11950" max="11950" width="5.85546875" style="5" customWidth="1"/>
    <col min="11951" max="11951" width="135.28515625" style="5" customWidth="1"/>
    <col min="11952" max="11952" width="23.85546875" style="5" customWidth="1"/>
    <col min="11953" max="11953" width="28.85546875" style="5" bestFit="1" customWidth="1"/>
    <col min="11954" max="11954" width="23.85546875" style="5" customWidth="1"/>
    <col min="11955" max="11955" width="22" style="5" customWidth="1"/>
    <col min="11956" max="11956" width="22.5703125" style="5" customWidth="1"/>
    <col min="11957" max="11957" width="21.140625" style="5" bestFit="1" customWidth="1"/>
    <col min="11958" max="11958" width="22" style="5" customWidth="1"/>
    <col min="11959" max="11959" width="27.85546875" style="5" customWidth="1"/>
    <col min="11960" max="11960" width="21.7109375" style="5" customWidth="1"/>
    <col min="11961" max="11961" width="23.7109375" style="5" customWidth="1"/>
    <col min="11962" max="11962" width="21.85546875" style="5" customWidth="1"/>
    <col min="11963" max="11963" width="23.7109375" style="5" customWidth="1"/>
    <col min="11964" max="11964" width="22.42578125" style="5" bestFit="1" customWidth="1"/>
    <col min="11965" max="11965" width="22.28515625" style="5" bestFit="1" customWidth="1"/>
    <col min="11966" max="11966" width="21.85546875" style="5" customWidth="1"/>
    <col min="11967" max="11967" width="14.7109375" style="5" customWidth="1"/>
    <col min="11968" max="11968" width="19.5703125" style="5" customWidth="1"/>
    <col min="11969" max="12205" width="9.140625" style="5"/>
    <col min="12206" max="12206" width="5.85546875" style="5" customWidth="1"/>
    <col min="12207" max="12207" width="135.28515625" style="5" customWidth="1"/>
    <col min="12208" max="12208" width="23.85546875" style="5" customWidth="1"/>
    <col min="12209" max="12209" width="28.85546875" style="5" bestFit="1" customWidth="1"/>
    <col min="12210" max="12210" width="23.85546875" style="5" customWidth="1"/>
    <col min="12211" max="12211" width="22" style="5" customWidth="1"/>
    <col min="12212" max="12212" width="22.5703125" style="5" customWidth="1"/>
    <col min="12213" max="12213" width="21.140625" style="5" bestFit="1" customWidth="1"/>
    <col min="12214" max="12214" width="22" style="5" customWidth="1"/>
    <col min="12215" max="12215" width="27.85546875" style="5" customWidth="1"/>
    <col min="12216" max="12216" width="21.7109375" style="5" customWidth="1"/>
    <col min="12217" max="12217" width="23.7109375" style="5" customWidth="1"/>
    <col min="12218" max="12218" width="21.85546875" style="5" customWidth="1"/>
    <col min="12219" max="12219" width="23.7109375" style="5" customWidth="1"/>
    <col min="12220" max="12220" width="22.42578125" style="5" bestFit="1" customWidth="1"/>
    <col min="12221" max="12221" width="22.28515625" style="5" bestFit="1" customWidth="1"/>
    <col min="12222" max="12222" width="21.85546875" style="5" customWidth="1"/>
    <col min="12223" max="12223" width="14.7109375" style="5" customWidth="1"/>
    <col min="12224" max="12224" width="19.5703125" style="5" customWidth="1"/>
    <col min="12225" max="12461" width="9.140625" style="5"/>
    <col min="12462" max="12462" width="5.85546875" style="5" customWidth="1"/>
    <col min="12463" max="12463" width="135.28515625" style="5" customWidth="1"/>
    <col min="12464" max="12464" width="23.85546875" style="5" customWidth="1"/>
    <col min="12465" max="12465" width="28.85546875" style="5" bestFit="1" customWidth="1"/>
    <col min="12466" max="12466" width="23.85546875" style="5" customWidth="1"/>
    <col min="12467" max="12467" width="22" style="5" customWidth="1"/>
    <col min="12468" max="12468" width="22.5703125" style="5" customWidth="1"/>
    <col min="12469" max="12469" width="21.140625" style="5" bestFit="1" customWidth="1"/>
    <col min="12470" max="12470" width="22" style="5" customWidth="1"/>
    <col min="12471" max="12471" width="27.85546875" style="5" customWidth="1"/>
    <col min="12472" max="12472" width="21.7109375" style="5" customWidth="1"/>
    <col min="12473" max="12473" width="23.7109375" style="5" customWidth="1"/>
    <col min="12474" max="12474" width="21.85546875" style="5" customWidth="1"/>
    <col min="12475" max="12475" width="23.7109375" style="5" customWidth="1"/>
    <col min="12476" max="12476" width="22.42578125" style="5" bestFit="1" customWidth="1"/>
    <col min="12477" max="12477" width="22.28515625" style="5" bestFit="1" customWidth="1"/>
    <col min="12478" max="12478" width="21.85546875" style="5" customWidth="1"/>
    <col min="12479" max="12479" width="14.7109375" style="5" customWidth="1"/>
    <col min="12480" max="12480" width="19.5703125" style="5" customWidth="1"/>
    <col min="12481" max="12717" width="9.140625" style="5"/>
    <col min="12718" max="12718" width="5.85546875" style="5" customWidth="1"/>
    <col min="12719" max="12719" width="135.28515625" style="5" customWidth="1"/>
    <col min="12720" max="12720" width="23.85546875" style="5" customWidth="1"/>
    <col min="12721" max="12721" width="28.85546875" style="5" bestFit="1" customWidth="1"/>
    <col min="12722" max="12722" width="23.85546875" style="5" customWidth="1"/>
    <col min="12723" max="12723" width="22" style="5" customWidth="1"/>
    <col min="12724" max="12724" width="22.5703125" style="5" customWidth="1"/>
    <col min="12725" max="12725" width="21.140625" style="5" bestFit="1" customWidth="1"/>
    <col min="12726" max="12726" width="22" style="5" customWidth="1"/>
    <col min="12727" max="12727" width="27.85546875" style="5" customWidth="1"/>
    <col min="12728" max="12728" width="21.7109375" style="5" customWidth="1"/>
    <col min="12729" max="12729" width="23.7109375" style="5" customWidth="1"/>
    <col min="12730" max="12730" width="21.85546875" style="5" customWidth="1"/>
    <col min="12731" max="12731" width="23.7109375" style="5" customWidth="1"/>
    <col min="12732" max="12732" width="22.42578125" style="5" bestFit="1" customWidth="1"/>
    <col min="12733" max="12733" width="22.28515625" style="5" bestFit="1" customWidth="1"/>
    <col min="12734" max="12734" width="21.85546875" style="5" customWidth="1"/>
    <col min="12735" max="12735" width="14.7109375" style="5" customWidth="1"/>
    <col min="12736" max="12736" width="19.5703125" style="5" customWidth="1"/>
    <col min="12737" max="12973" width="9.140625" style="5"/>
    <col min="12974" max="12974" width="5.85546875" style="5" customWidth="1"/>
    <col min="12975" max="12975" width="135.28515625" style="5" customWidth="1"/>
    <col min="12976" max="12976" width="23.85546875" style="5" customWidth="1"/>
    <col min="12977" max="12977" width="28.85546875" style="5" bestFit="1" customWidth="1"/>
    <col min="12978" max="12978" width="23.85546875" style="5" customWidth="1"/>
    <col min="12979" max="12979" width="22" style="5" customWidth="1"/>
    <col min="12980" max="12980" width="22.5703125" style="5" customWidth="1"/>
    <col min="12981" max="12981" width="21.140625" style="5" bestFit="1" customWidth="1"/>
    <col min="12982" max="12982" width="22" style="5" customWidth="1"/>
    <col min="12983" max="12983" width="27.85546875" style="5" customWidth="1"/>
    <col min="12984" max="12984" width="21.7109375" style="5" customWidth="1"/>
    <col min="12985" max="12985" width="23.7109375" style="5" customWidth="1"/>
    <col min="12986" max="12986" width="21.85546875" style="5" customWidth="1"/>
    <col min="12987" max="12987" width="23.7109375" style="5" customWidth="1"/>
    <col min="12988" max="12988" width="22.42578125" style="5" bestFit="1" customWidth="1"/>
    <col min="12989" max="12989" width="22.28515625" style="5" bestFit="1" customWidth="1"/>
    <col min="12990" max="12990" width="21.85546875" style="5" customWidth="1"/>
    <col min="12991" max="12991" width="14.7109375" style="5" customWidth="1"/>
    <col min="12992" max="12992" width="19.5703125" style="5" customWidth="1"/>
    <col min="12993" max="13229" width="9.140625" style="5"/>
    <col min="13230" max="13230" width="5.85546875" style="5" customWidth="1"/>
    <col min="13231" max="13231" width="135.28515625" style="5" customWidth="1"/>
    <col min="13232" max="13232" width="23.85546875" style="5" customWidth="1"/>
    <col min="13233" max="13233" width="28.85546875" style="5" bestFit="1" customWidth="1"/>
    <col min="13234" max="13234" width="23.85546875" style="5" customWidth="1"/>
    <col min="13235" max="13235" width="22" style="5" customWidth="1"/>
    <col min="13236" max="13236" width="22.5703125" style="5" customWidth="1"/>
    <col min="13237" max="13237" width="21.140625" style="5" bestFit="1" customWidth="1"/>
    <col min="13238" max="13238" width="22" style="5" customWidth="1"/>
    <col min="13239" max="13239" width="27.85546875" style="5" customWidth="1"/>
    <col min="13240" max="13240" width="21.7109375" style="5" customWidth="1"/>
    <col min="13241" max="13241" width="23.7109375" style="5" customWidth="1"/>
    <col min="13242" max="13242" width="21.85546875" style="5" customWidth="1"/>
    <col min="13243" max="13243" width="23.7109375" style="5" customWidth="1"/>
    <col min="13244" max="13244" width="22.42578125" style="5" bestFit="1" customWidth="1"/>
    <col min="13245" max="13245" width="22.28515625" style="5" bestFit="1" customWidth="1"/>
    <col min="13246" max="13246" width="21.85546875" style="5" customWidth="1"/>
    <col min="13247" max="13247" width="14.7109375" style="5" customWidth="1"/>
    <col min="13248" max="13248" width="19.5703125" style="5" customWidth="1"/>
    <col min="13249" max="13485" width="9.140625" style="5"/>
    <col min="13486" max="13486" width="5.85546875" style="5" customWidth="1"/>
    <col min="13487" max="13487" width="135.28515625" style="5" customWidth="1"/>
    <col min="13488" max="13488" width="23.85546875" style="5" customWidth="1"/>
    <col min="13489" max="13489" width="28.85546875" style="5" bestFit="1" customWidth="1"/>
    <col min="13490" max="13490" width="23.85546875" style="5" customWidth="1"/>
    <col min="13491" max="13491" width="22" style="5" customWidth="1"/>
    <col min="13492" max="13492" width="22.5703125" style="5" customWidth="1"/>
    <col min="13493" max="13493" width="21.140625" style="5" bestFit="1" customWidth="1"/>
    <col min="13494" max="13494" width="22" style="5" customWidth="1"/>
    <col min="13495" max="13495" width="27.85546875" style="5" customWidth="1"/>
    <col min="13496" max="13496" width="21.7109375" style="5" customWidth="1"/>
    <col min="13497" max="13497" width="23.7109375" style="5" customWidth="1"/>
    <col min="13498" max="13498" width="21.85546875" style="5" customWidth="1"/>
    <col min="13499" max="13499" width="23.7109375" style="5" customWidth="1"/>
    <col min="13500" max="13500" width="22.42578125" style="5" bestFit="1" customWidth="1"/>
    <col min="13501" max="13501" width="22.28515625" style="5" bestFit="1" customWidth="1"/>
    <col min="13502" max="13502" width="21.85546875" style="5" customWidth="1"/>
    <col min="13503" max="13503" width="14.7109375" style="5" customWidth="1"/>
    <col min="13504" max="13504" width="19.5703125" style="5" customWidth="1"/>
    <col min="13505" max="13741" width="9.140625" style="5"/>
    <col min="13742" max="13742" width="5.85546875" style="5" customWidth="1"/>
    <col min="13743" max="13743" width="135.28515625" style="5" customWidth="1"/>
    <col min="13744" max="13744" width="23.85546875" style="5" customWidth="1"/>
    <col min="13745" max="13745" width="28.85546875" style="5" bestFit="1" customWidth="1"/>
    <col min="13746" max="13746" width="23.85546875" style="5" customWidth="1"/>
    <col min="13747" max="13747" width="22" style="5" customWidth="1"/>
    <col min="13748" max="13748" width="22.5703125" style="5" customWidth="1"/>
    <col min="13749" max="13749" width="21.140625" style="5" bestFit="1" customWidth="1"/>
    <col min="13750" max="13750" width="22" style="5" customWidth="1"/>
    <col min="13751" max="13751" width="27.85546875" style="5" customWidth="1"/>
    <col min="13752" max="13752" width="21.7109375" style="5" customWidth="1"/>
    <col min="13753" max="13753" width="23.7109375" style="5" customWidth="1"/>
    <col min="13754" max="13754" width="21.85546875" style="5" customWidth="1"/>
    <col min="13755" max="13755" width="23.7109375" style="5" customWidth="1"/>
    <col min="13756" max="13756" width="22.42578125" style="5" bestFit="1" customWidth="1"/>
    <col min="13757" max="13757" width="22.28515625" style="5" bestFit="1" customWidth="1"/>
    <col min="13758" max="13758" width="21.85546875" style="5" customWidth="1"/>
    <col min="13759" max="13759" width="14.7109375" style="5" customWidth="1"/>
    <col min="13760" max="13760" width="19.5703125" style="5" customWidth="1"/>
    <col min="13761" max="13997" width="9.140625" style="5"/>
    <col min="13998" max="13998" width="5.85546875" style="5" customWidth="1"/>
    <col min="13999" max="13999" width="135.28515625" style="5" customWidth="1"/>
    <col min="14000" max="14000" width="23.85546875" style="5" customWidth="1"/>
    <col min="14001" max="14001" width="28.85546875" style="5" bestFit="1" customWidth="1"/>
    <col min="14002" max="14002" width="23.85546875" style="5" customWidth="1"/>
    <col min="14003" max="14003" width="22" style="5" customWidth="1"/>
    <col min="14004" max="14004" width="22.5703125" style="5" customWidth="1"/>
    <col min="14005" max="14005" width="21.140625" style="5" bestFit="1" customWidth="1"/>
    <col min="14006" max="14006" width="22" style="5" customWidth="1"/>
    <col min="14007" max="14007" width="27.85546875" style="5" customWidth="1"/>
    <col min="14008" max="14008" width="21.7109375" style="5" customWidth="1"/>
    <col min="14009" max="14009" width="23.7109375" style="5" customWidth="1"/>
    <col min="14010" max="14010" width="21.85546875" style="5" customWidth="1"/>
    <col min="14011" max="14011" width="23.7109375" style="5" customWidth="1"/>
    <col min="14012" max="14012" width="22.42578125" style="5" bestFit="1" customWidth="1"/>
    <col min="14013" max="14013" width="22.28515625" style="5" bestFit="1" customWidth="1"/>
    <col min="14014" max="14014" width="21.85546875" style="5" customWidth="1"/>
    <col min="14015" max="14015" width="14.7109375" style="5" customWidth="1"/>
    <col min="14016" max="14016" width="19.5703125" style="5" customWidth="1"/>
    <col min="14017" max="14253" width="9.140625" style="5"/>
    <col min="14254" max="14254" width="5.85546875" style="5" customWidth="1"/>
    <col min="14255" max="14255" width="135.28515625" style="5" customWidth="1"/>
    <col min="14256" max="14256" width="23.85546875" style="5" customWidth="1"/>
    <col min="14257" max="14257" width="28.85546875" style="5" bestFit="1" customWidth="1"/>
    <col min="14258" max="14258" width="23.85546875" style="5" customWidth="1"/>
    <col min="14259" max="14259" width="22" style="5" customWidth="1"/>
    <col min="14260" max="14260" width="22.5703125" style="5" customWidth="1"/>
    <col min="14261" max="14261" width="21.140625" style="5" bestFit="1" customWidth="1"/>
    <col min="14262" max="14262" width="22" style="5" customWidth="1"/>
    <col min="14263" max="14263" width="27.85546875" style="5" customWidth="1"/>
    <col min="14264" max="14264" width="21.7109375" style="5" customWidth="1"/>
    <col min="14265" max="14265" width="23.7109375" style="5" customWidth="1"/>
    <col min="14266" max="14266" width="21.85546875" style="5" customWidth="1"/>
    <col min="14267" max="14267" width="23.7109375" style="5" customWidth="1"/>
    <col min="14268" max="14268" width="22.42578125" style="5" bestFit="1" customWidth="1"/>
    <col min="14269" max="14269" width="22.28515625" style="5" bestFit="1" customWidth="1"/>
    <col min="14270" max="14270" width="21.85546875" style="5" customWidth="1"/>
    <col min="14271" max="14271" width="14.7109375" style="5" customWidth="1"/>
    <col min="14272" max="14272" width="19.5703125" style="5" customWidth="1"/>
    <col min="14273" max="14509" width="9.140625" style="5"/>
    <col min="14510" max="14510" width="5.85546875" style="5" customWidth="1"/>
    <col min="14511" max="14511" width="135.28515625" style="5" customWidth="1"/>
    <col min="14512" max="14512" width="23.85546875" style="5" customWidth="1"/>
    <col min="14513" max="14513" width="28.85546875" style="5" bestFit="1" customWidth="1"/>
    <col min="14514" max="14514" width="23.85546875" style="5" customWidth="1"/>
    <col min="14515" max="14515" width="22" style="5" customWidth="1"/>
    <col min="14516" max="14516" width="22.5703125" style="5" customWidth="1"/>
    <col min="14517" max="14517" width="21.140625" style="5" bestFit="1" customWidth="1"/>
    <col min="14518" max="14518" width="22" style="5" customWidth="1"/>
    <col min="14519" max="14519" width="27.85546875" style="5" customWidth="1"/>
    <col min="14520" max="14520" width="21.7109375" style="5" customWidth="1"/>
    <col min="14521" max="14521" width="23.7109375" style="5" customWidth="1"/>
    <col min="14522" max="14522" width="21.85546875" style="5" customWidth="1"/>
    <col min="14523" max="14523" width="23.7109375" style="5" customWidth="1"/>
    <col min="14524" max="14524" width="22.42578125" style="5" bestFit="1" customWidth="1"/>
    <col min="14525" max="14525" width="22.28515625" style="5" bestFit="1" customWidth="1"/>
    <col min="14526" max="14526" width="21.85546875" style="5" customWidth="1"/>
    <col min="14527" max="14527" width="14.7109375" style="5" customWidth="1"/>
    <col min="14528" max="14528" width="19.5703125" style="5" customWidth="1"/>
    <col min="14529" max="14765" width="9.140625" style="5"/>
    <col min="14766" max="14766" width="5.85546875" style="5" customWidth="1"/>
    <col min="14767" max="14767" width="135.28515625" style="5" customWidth="1"/>
    <col min="14768" max="14768" width="23.85546875" style="5" customWidth="1"/>
    <col min="14769" max="14769" width="28.85546875" style="5" bestFit="1" customWidth="1"/>
    <col min="14770" max="14770" width="23.85546875" style="5" customWidth="1"/>
    <col min="14771" max="14771" width="22" style="5" customWidth="1"/>
    <col min="14772" max="14772" width="22.5703125" style="5" customWidth="1"/>
    <col min="14773" max="14773" width="21.140625" style="5" bestFit="1" customWidth="1"/>
    <col min="14774" max="14774" width="22" style="5" customWidth="1"/>
    <col min="14775" max="14775" width="27.85546875" style="5" customWidth="1"/>
    <col min="14776" max="14776" width="21.7109375" style="5" customWidth="1"/>
    <col min="14777" max="14777" width="23.7109375" style="5" customWidth="1"/>
    <col min="14778" max="14778" width="21.85546875" style="5" customWidth="1"/>
    <col min="14779" max="14779" width="23.7109375" style="5" customWidth="1"/>
    <col min="14780" max="14780" width="22.42578125" style="5" bestFit="1" customWidth="1"/>
    <col min="14781" max="14781" width="22.28515625" style="5" bestFit="1" customWidth="1"/>
    <col min="14782" max="14782" width="21.85546875" style="5" customWidth="1"/>
    <col min="14783" max="14783" width="14.7109375" style="5" customWidth="1"/>
    <col min="14784" max="14784" width="19.5703125" style="5" customWidth="1"/>
    <col min="14785" max="15021" width="9.140625" style="5"/>
    <col min="15022" max="15022" width="5.85546875" style="5" customWidth="1"/>
    <col min="15023" max="15023" width="135.28515625" style="5" customWidth="1"/>
    <col min="15024" max="15024" width="23.85546875" style="5" customWidth="1"/>
    <col min="15025" max="15025" width="28.85546875" style="5" bestFit="1" customWidth="1"/>
    <col min="15026" max="15026" width="23.85546875" style="5" customWidth="1"/>
    <col min="15027" max="15027" width="22" style="5" customWidth="1"/>
    <col min="15028" max="15028" width="22.5703125" style="5" customWidth="1"/>
    <col min="15029" max="15029" width="21.140625" style="5" bestFit="1" customWidth="1"/>
    <col min="15030" max="15030" width="22" style="5" customWidth="1"/>
    <col min="15031" max="15031" width="27.85546875" style="5" customWidth="1"/>
    <col min="15032" max="15032" width="21.7109375" style="5" customWidth="1"/>
    <col min="15033" max="15033" width="23.7109375" style="5" customWidth="1"/>
    <col min="15034" max="15034" width="21.85546875" style="5" customWidth="1"/>
    <col min="15035" max="15035" width="23.7109375" style="5" customWidth="1"/>
    <col min="15036" max="15036" width="22.42578125" style="5" bestFit="1" customWidth="1"/>
    <col min="15037" max="15037" width="22.28515625" style="5" bestFit="1" customWidth="1"/>
    <col min="15038" max="15038" width="21.85546875" style="5" customWidth="1"/>
    <col min="15039" max="15039" width="14.7109375" style="5" customWidth="1"/>
    <col min="15040" max="15040" width="19.5703125" style="5" customWidth="1"/>
    <col min="15041" max="16384" width="9.140625" style="5"/>
  </cols>
  <sheetData>
    <row r="1" spans="1:17" x14ac:dyDescent="0.3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</row>
    <row r="2" spans="1:17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</row>
    <row r="3" spans="1:17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/>
      <c r="Q3" s="4"/>
    </row>
    <row r="4" spans="1:17" ht="13.5" customHeight="1" x14ac:dyDescent="0.3">
      <c r="B4" s="5"/>
      <c r="C4" s="7"/>
      <c r="E4" s="9"/>
      <c r="F4" s="10"/>
      <c r="G4" s="10"/>
      <c r="I4" s="11"/>
      <c r="J4" s="10"/>
      <c r="K4" s="12"/>
      <c r="L4" s="12"/>
      <c r="O4" s="13"/>
      <c r="P4" s="14"/>
      <c r="Q4" s="15" t="s">
        <v>3</v>
      </c>
    </row>
    <row r="5" spans="1:17" ht="37.5" customHeight="1" x14ac:dyDescent="0.3">
      <c r="A5" s="16" t="s">
        <v>4</v>
      </c>
      <c r="B5" s="16"/>
      <c r="C5" s="17" t="s">
        <v>5</v>
      </c>
      <c r="D5" s="17"/>
      <c r="E5" s="17"/>
      <c r="F5" s="17" t="s">
        <v>6</v>
      </c>
      <c r="G5" s="17"/>
      <c r="H5" s="17"/>
      <c r="I5" s="17" t="s">
        <v>7</v>
      </c>
      <c r="J5" s="17"/>
      <c r="K5" s="17"/>
      <c r="L5" s="17" t="s">
        <v>8</v>
      </c>
      <c r="M5" s="17"/>
      <c r="N5" s="17"/>
      <c r="O5" s="17" t="s">
        <v>9</v>
      </c>
      <c r="P5" s="17"/>
      <c r="Q5" s="17"/>
    </row>
    <row r="6" spans="1:17" ht="37.5" customHeight="1" x14ac:dyDescent="0.3">
      <c r="A6" s="16"/>
      <c r="B6" s="16"/>
      <c r="C6" s="18" t="s">
        <v>10</v>
      </c>
      <c r="D6" s="18" t="s">
        <v>11</v>
      </c>
      <c r="E6" s="18" t="s">
        <v>12</v>
      </c>
      <c r="F6" s="18" t="s">
        <v>10</v>
      </c>
      <c r="G6" s="18" t="s">
        <v>11</v>
      </c>
      <c r="H6" s="18" t="s">
        <v>12</v>
      </c>
      <c r="I6" s="18" t="s">
        <v>10</v>
      </c>
      <c r="J6" s="18" t="s">
        <v>11</v>
      </c>
      <c r="K6" s="18" t="s">
        <v>12</v>
      </c>
      <c r="L6" s="18" t="s">
        <v>10</v>
      </c>
      <c r="M6" s="18" t="s">
        <v>11</v>
      </c>
      <c r="N6" s="18" t="s">
        <v>12</v>
      </c>
      <c r="O6" s="18" t="s">
        <v>10</v>
      </c>
      <c r="P6" s="18" t="s">
        <v>11</v>
      </c>
      <c r="Q6" s="18" t="s">
        <v>12</v>
      </c>
    </row>
    <row r="7" spans="1:17" s="21" customFormat="1" ht="86.25" customHeight="1" x14ac:dyDescent="0.3">
      <c r="A7" s="19" t="s">
        <v>13</v>
      </c>
      <c r="B7" s="19"/>
      <c r="C7" s="20">
        <f>C8+C10</f>
        <v>17235690.099999998</v>
      </c>
      <c r="D7" s="20">
        <f>D8+D10</f>
        <v>18014250.799999997</v>
      </c>
      <c r="E7" s="20">
        <f t="shared" ref="E7:Q7" si="0">E8+E10</f>
        <v>969935.2699999999</v>
      </c>
      <c r="F7" s="20">
        <f>F8+F10</f>
        <v>4183675.3</v>
      </c>
      <c r="G7" s="20">
        <f>G8+G10</f>
        <v>4440247.9000000004</v>
      </c>
      <c r="H7" s="20">
        <f t="shared" si="0"/>
        <v>969935.2699999999</v>
      </c>
      <c r="I7" s="20">
        <f t="shared" si="0"/>
        <v>3542875.9000000008</v>
      </c>
      <c r="J7" s="20">
        <f t="shared" si="0"/>
        <v>3706704.8000000007</v>
      </c>
      <c r="K7" s="20">
        <f t="shared" si="0"/>
        <v>0</v>
      </c>
      <c r="L7" s="20">
        <f t="shared" si="0"/>
        <v>3933784.2</v>
      </c>
      <c r="M7" s="20">
        <f t="shared" si="0"/>
        <v>4091905.3000000012</v>
      </c>
      <c r="N7" s="20">
        <f t="shared" si="0"/>
        <v>0</v>
      </c>
      <c r="O7" s="20">
        <f>O8+O10</f>
        <v>5575354.7000000002</v>
      </c>
      <c r="P7" s="20">
        <f t="shared" si="0"/>
        <v>5775392.7999999998</v>
      </c>
      <c r="Q7" s="20">
        <f t="shared" si="0"/>
        <v>0</v>
      </c>
    </row>
    <row r="8" spans="1:17" s="21" customFormat="1" ht="37.5" customHeight="1" x14ac:dyDescent="0.3">
      <c r="A8" s="19" t="s">
        <v>14</v>
      </c>
      <c r="B8" s="19"/>
      <c r="C8" s="20">
        <f t="shared" ref="C8:Q8" si="1">SUM(C9:C9)</f>
        <v>1059966</v>
      </c>
      <c r="D8" s="20">
        <f>C8</f>
        <v>1059966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1059966</v>
      </c>
      <c r="P8" s="20">
        <f>O8</f>
        <v>1059966</v>
      </c>
      <c r="Q8" s="20">
        <f t="shared" si="1"/>
        <v>0</v>
      </c>
    </row>
    <row r="9" spans="1:17" s="21" customFormat="1" ht="75.75" customHeight="1" x14ac:dyDescent="0.3">
      <c r="A9" s="22" t="s">
        <v>15</v>
      </c>
      <c r="B9" s="23" t="s">
        <v>16</v>
      </c>
      <c r="C9" s="24">
        <f>F9+I9+L9+O9</f>
        <v>1059966</v>
      </c>
      <c r="D9" s="24">
        <f>G9+J9+M9+P9</f>
        <v>0</v>
      </c>
      <c r="E9" s="24">
        <f>H9+K9+N9+Q9</f>
        <v>0</v>
      </c>
      <c r="F9" s="25"/>
      <c r="G9" s="24">
        <f>F9</f>
        <v>0</v>
      </c>
      <c r="H9" s="25"/>
      <c r="I9" s="25"/>
      <c r="J9" s="25"/>
      <c r="K9" s="25"/>
      <c r="L9" s="25"/>
      <c r="M9" s="24"/>
      <c r="N9" s="24"/>
      <c r="O9" s="24">
        <v>1059966</v>
      </c>
      <c r="P9" s="24"/>
      <c r="Q9" s="24"/>
    </row>
    <row r="10" spans="1:17" ht="32.25" customHeight="1" x14ac:dyDescent="0.3">
      <c r="A10" s="19" t="s">
        <v>17</v>
      </c>
      <c r="B10" s="19"/>
      <c r="C10" s="20">
        <f t="shared" ref="C10:H10" si="2">SUM(C11:C70)</f>
        <v>16175724.099999998</v>
      </c>
      <c r="D10" s="20">
        <f t="shared" si="2"/>
        <v>16954284.799999997</v>
      </c>
      <c r="E10" s="20">
        <f t="shared" si="2"/>
        <v>969935.2699999999</v>
      </c>
      <c r="F10" s="20">
        <f t="shared" si="2"/>
        <v>4183675.3</v>
      </c>
      <c r="G10" s="20">
        <f>SUM(G11:G70)</f>
        <v>4440247.9000000004</v>
      </c>
      <c r="H10" s="20">
        <f t="shared" si="2"/>
        <v>969935.2699999999</v>
      </c>
      <c r="I10" s="20">
        <f t="shared" ref="I10:Q10" si="3">SUM(I11:I70)</f>
        <v>3542875.9000000008</v>
      </c>
      <c r="J10" s="20">
        <f t="shared" si="3"/>
        <v>3706704.8000000007</v>
      </c>
      <c r="K10" s="20">
        <f t="shared" si="3"/>
        <v>0</v>
      </c>
      <c r="L10" s="20">
        <f t="shared" si="3"/>
        <v>3933784.2</v>
      </c>
      <c r="M10" s="20">
        <f>SUM(M11:M70)</f>
        <v>4091905.3000000012</v>
      </c>
      <c r="N10" s="20">
        <f t="shared" si="3"/>
        <v>0</v>
      </c>
      <c r="O10" s="20">
        <f t="shared" si="3"/>
        <v>4515388.7</v>
      </c>
      <c r="P10" s="20">
        <f t="shared" si="3"/>
        <v>4715426.8</v>
      </c>
      <c r="Q10" s="20">
        <f t="shared" si="3"/>
        <v>0</v>
      </c>
    </row>
    <row r="11" spans="1:17" ht="85.15" customHeight="1" x14ac:dyDescent="0.3">
      <c r="A11" s="22" t="s">
        <v>15</v>
      </c>
      <c r="B11" s="23" t="s">
        <v>18</v>
      </c>
      <c r="C11" s="26">
        <f>F11+I11+L11+O11</f>
        <v>81949.7</v>
      </c>
      <c r="D11" s="26">
        <f>G11+J11+M11+P11</f>
        <v>81949.7</v>
      </c>
      <c r="E11" s="26">
        <f>H11+K11+N11+Q11</f>
        <v>0</v>
      </c>
      <c r="F11" s="27">
        <v>17837.400000000001</v>
      </c>
      <c r="G11" s="26">
        <f>F11</f>
        <v>17837.400000000001</v>
      </c>
      <c r="H11" s="28"/>
      <c r="I11" s="27">
        <v>14575.6</v>
      </c>
      <c r="J11" s="26">
        <f>I11</f>
        <v>14575.6</v>
      </c>
      <c r="K11" s="30"/>
      <c r="L11" s="27">
        <v>24564.400000000001</v>
      </c>
      <c r="M11" s="26">
        <f>L11</f>
        <v>24564.400000000001</v>
      </c>
      <c r="N11" s="26"/>
      <c r="O11" s="27">
        <v>24972.3</v>
      </c>
      <c r="P11" s="26">
        <f>O11</f>
        <v>24972.3</v>
      </c>
      <c r="Q11" s="26"/>
    </row>
    <row r="12" spans="1:17" ht="85.15" customHeight="1" x14ac:dyDescent="0.3">
      <c r="A12" s="22" t="s">
        <v>19</v>
      </c>
      <c r="B12" s="23" t="s">
        <v>20</v>
      </c>
      <c r="C12" s="26">
        <f t="shared" ref="C12:E70" si="4">F12+I12+L12+O12</f>
        <v>17666.099999999999</v>
      </c>
      <c r="D12" s="26">
        <f t="shared" si="4"/>
        <v>8364.1</v>
      </c>
      <c r="E12" s="26">
        <f t="shared" si="4"/>
        <v>0</v>
      </c>
      <c r="F12" s="27">
        <v>9302</v>
      </c>
      <c r="G12" s="26">
        <f>F12-9302</f>
        <v>0</v>
      </c>
      <c r="H12" s="28"/>
      <c r="I12" s="29">
        <v>0</v>
      </c>
      <c r="J12" s="26">
        <f t="shared" ref="J12:J68" si="5">I12</f>
        <v>0</v>
      </c>
      <c r="K12" s="30"/>
      <c r="L12" s="31">
        <v>8364.1</v>
      </c>
      <c r="M12" s="26">
        <f t="shared" ref="M12:M68" si="6">L12</f>
        <v>8364.1</v>
      </c>
      <c r="N12" s="26"/>
      <c r="O12" s="31">
        <v>0</v>
      </c>
      <c r="P12" s="26">
        <f t="shared" ref="P12:P68" si="7">O12</f>
        <v>0</v>
      </c>
      <c r="Q12" s="26"/>
    </row>
    <row r="13" spans="1:17" ht="85.15" customHeight="1" x14ac:dyDescent="0.3">
      <c r="A13" s="22" t="s">
        <v>21</v>
      </c>
      <c r="B13" s="23" t="s">
        <v>22</v>
      </c>
      <c r="C13" s="26">
        <f t="shared" si="4"/>
        <v>100004</v>
      </c>
      <c r="D13" s="26">
        <f t="shared" si="4"/>
        <v>100004</v>
      </c>
      <c r="E13" s="26">
        <f t="shared" si="4"/>
        <v>0</v>
      </c>
      <c r="F13" s="32">
        <v>0</v>
      </c>
      <c r="G13" s="26">
        <f t="shared" ref="G13:G66" si="8">F13</f>
        <v>0</v>
      </c>
      <c r="H13" s="28"/>
      <c r="I13" s="27">
        <v>0</v>
      </c>
      <c r="J13" s="26">
        <f t="shared" si="5"/>
        <v>0</v>
      </c>
      <c r="K13" s="26"/>
      <c r="L13" s="32">
        <v>0</v>
      </c>
      <c r="M13" s="26">
        <f t="shared" si="6"/>
        <v>0</v>
      </c>
      <c r="N13" s="26"/>
      <c r="O13" s="28">
        <v>100004</v>
      </c>
      <c r="P13" s="26">
        <f t="shared" si="7"/>
        <v>100004</v>
      </c>
      <c r="Q13" s="26"/>
    </row>
    <row r="14" spans="1:17" ht="85.15" customHeight="1" x14ac:dyDescent="0.3">
      <c r="A14" s="22" t="s">
        <v>23</v>
      </c>
      <c r="B14" s="23" t="s">
        <v>24</v>
      </c>
      <c r="C14" s="26">
        <f t="shared" si="4"/>
        <v>111630.1</v>
      </c>
      <c r="D14" s="26">
        <f t="shared" si="4"/>
        <v>111630.1</v>
      </c>
      <c r="E14" s="26">
        <f t="shared" si="4"/>
        <v>0</v>
      </c>
      <c r="F14" s="27">
        <v>26597.3</v>
      </c>
      <c r="G14" s="26">
        <f t="shared" si="8"/>
        <v>26597.3</v>
      </c>
      <c r="H14" s="29"/>
      <c r="I14" s="27">
        <v>31030.3</v>
      </c>
      <c r="J14" s="26">
        <f t="shared" si="5"/>
        <v>31030.3</v>
      </c>
      <c r="K14" s="26"/>
      <c r="L14" s="32">
        <v>19897.5</v>
      </c>
      <c r="M14" s="26">
        <f t="shared" si="6"/>
        <v>19897.5</v>
      </c>
      <c r="N14" s="26"/>
      <c r="O14" s="28">
        <v>34105</v>
      </c>
      <c r="P14" s="26">
        <f t="shared" si="7"/>
        <v>34105</v>
      </c>
      <c r="Q14" s="26"/>
    </row>
    <row r="15" spans="1:17" ht="59.25" customHeight="1" x14ac:dyDescent="0.3">
      <c r="A15" s="22" t="s">
        <v>25</v>
      </c>
      <c r="B15" s="23" t="s">
        <v>26</v>
      </c>
      <c r="C15" s="26">
        <f t="shared" si="4"/>
        <v>1385440.8</v>
      </c>
      <c r="D15" s="26">
        <f t="shared" si="4"/>
        <v>1385440.8</v>
      </c>
      <c r="E15" s="26">
        <f t="shared" si="4"/>
        <v>209919.71</v>
      </c>
      <c r="F15" s="27">
        <v>82441.8</v>
      </c>
      <c r="G15" s="26">
        <f t="shared" si="8"/>
        <v>82441.8</v>
      </c>
      <c r="H15" s="28">
        <v>209919.71</v>
      </c>
      <c r="I15" s="27">
        <v>204141.6</v>
      </c>
      <c r="J15" s="26">
        <f t="shared" si="5"/>
        <v>204141.6</v>
      </c>
      <c r="K15" s="26"/>
      <c r="L15" s="28">
        <v>518205.6</v>
      </c>
      <c r="M15" s="26">
        <f t="shared" si="6"/>
        <v>518205.6</v>
      </c>
      <c r="N15" s="28"/>
      <c r="O15" s="28">
        <v>580651.80000000005</v>
      </c>
      <c r="P15" s="26">
        <f t="shared" si="7"/>
        <v>580651.80000000005</v>
      </c>
      <c r="Q15" s="28"/>
    </row>
    <row r="16" spans="1:17" ht="94.5" customHeight="1" x14ac:dyDescent="0.3">
      <c r="A16" s="22" t="s">
        <v>27</v>
      </c>
      <c r="B16" s="23" t="s">
        <v>28</v>
      </c>
      <c r="C16" s="26">
        <f t="shared" si="4"/>
        <v>498785.3</v>
      </c>
      <c r="D16" s="26">
        <f t="shared" si="4"/>
        <v>498785.3</v>
      </c>
      <c r="E16" s="26">
        <f t="shared" si="4"/>
        <v>0</v>
      </c>
      <c r="F16" s="32">
        <v>0</v>
      </c>
      <c r="G16" s="26">
        <f t="shared" si="8"/>
        <v>0</v>
      </c>
      <c r="H16" s="28"/>
      <c r="I16" s="27">
        <v>20000</v>
      </c>
      <c r="J16" s="26">
        <f t="shared" si="5"/>
        <v>20000</v>
      </c>
      <c r="K16" s="30"/>
      <c r="L16" s="28">
        <v>200000</v>
      </c>
      <c r="M16" s="26">
        <f t="shared" si="6"/>
        <v>200000</v>
      </c>
      <c r="N16" s="28"/>
      <c r="O16" s="28">
        <v>278785.3</v>
      </c>
      <c r="P16" s="26">
        <f t="shared" si="7"/>
        <v>278785.3</v>
      </c>
      <c r="Q16" s="26"/>
    </row>
    <row r="17" spans="1:17" ht="57.75" customHeight="1" x14ac:dyDescent="0.3">
      <c r="A17" s="22" t="s">
        <v>29</v>
      </c>
      <c r="B17" s="23" t="s">
        <v>30</v>
      </c>
      <c r="C17" s="26">
        <f t="shared" si="4"/>
        <v>535907.6</v>
      </c>
      <c r="D17" s="26">
        <f t="shared" si="4"/>
        <v>535907.6</v>
      </c>
      <c r="E17" s="26">
        <f t="shared" si="4"/>
        <v>0</v>
      </c>
      <c r="F17" s="27">
        <v>100000</v>
      </c>
      <c r="G17" s="26">
        <f t="shared" si="8"/>
        <v>100000</v>
      </c>
      <c r="H17" s="28"/>
      <c r="I17" s="27">
        <v>320000</v>
      </c>
      <c r="J17" s="26">
        <f t="shared" si="5"/>
        <v>320000</v>
      </c>
      <c r="K17" s="26"/>
      <c r="L17" s="32">
        <v>115907.6</v>
      </c>
      <c r="M17" s="26">
        <f t="shared" si="6"/>
        <v>115907.6</v>
      </c>
      <c r="N17" s="26"/>
      <c r="O17" s="32">
        <v>0</v>
      </c>
      <c r="P17" s="26">
        <f t="shared" si="7"/>
        <v>0</v>
      </c>
      <c r="Q17" s="26"/>
    </row>
    <row r="18" spans="1:17" ht="57.75" customHeight="1" x14ac:dyDescent="0.3">
      <c r="A18" s="22" t="s">
        <v>31</v>
      </c>
      <c r="B18" s="23" t="s">
        <v>32</v>
      </c>
      <c r="C18" s="26">
        <f t="shared" si="4"/>
        <v>6187.3</v>
      </c>
      <c r="D18" s="26">
        <f t="shared" si="4"/>
        <v>6187.3</v>
      </c>
      <c r="E18" s="26">
        <f t="shared" si="4"/>
        <v>0</v>
      </c>
      <c r="F18" s="28">
        <v>0</v>
      </c>
      <c r="G18" s="26">
        <f t="shared" si="8"/>
        <v>0</v>
      </c>
      <c r="H18" s="30"/>
      <c r="I18" s="27">
        <v>0</v>
      </c>
      <c r="J18" s="26">
        <f t="shared" si="5"/>
        <v>0</v>
      </c>
      <c r="K18" s="26"/>
      <c r="L18" s="32">
        <v>0</v>
      </c>
      <c r="M18" s="26">
        <f t="shared" si="6"/>
        <v>0</v>
      </c>
      <c r="N18" s="26"/>
      <c r="O18" s="32">
        <v>6187.3</v>
      </c>
      <c r="P18" s="26">
        <f t="shared" si="7"/>
        <v>6187.3</v>
      </c>
      <c r="Q18" s="26"/>
    </row>
    <row r="19" spans="1:17" ht="72.75" customHeight="1" x14ac:dyDescent="0.3">
      <c r="A19" s="22" t="s">
        <v>33</v>
      </c>
      <c r="B19" s="23" t="s">
        <v>34</v>
      </c>
      <c r="C19" s="26">
        <f t="shared" si="4"/>
        <v>227701.5</v>
      </c>
      <c r="D19" s="26">
        <f t="shared" si="4"/>
        <v>227701.5</v>
      </c>
      <c r="E19" s="26">
        <f t="shared" si="4"/>
        <v>64390.97</v>
      </c>
      <c r="F19" s="27">
        <v>66500</v>
      </c>
      <c r="G19" s="26">
        <f>F19</f>
        <v>66500</v>
      </c>
      <c r="H19" s="28">
        <v>64390.97</v>
      </c>
      <c r="I19" s="27">
        <v>54500</v>
      </c>
      <c r="J19" s="26">
        <f t="shared" si="5"/>
        <v>54500</v>
      </c>
      <c r="K19" s="28"/>
      <c r="L19" s="32">
        <v>60500</v>
      </c>
      <c r="M19" s="26">
        <f t="shared" si="6"/>
        <v>60500</v>
      </c>
      <c r="N19" s="28"/>
      <c r="O19" s="32">
        <v>46201.5</v>
      </c>
      <c r="P19" s="26">
        <f t="shared" si="7"/>
        <v>46201.5</v>
      </c>
      <c r="Q19" s="26"/>
    </row>
    <row r="20" spans="1:17" ht="72.75" customHeight="1" x14ac:dyDescent="0.3">
      <c r="A20" s="22" t="s">
        <v>35</v>
      </c>
      <c r="B20" s="23" t="s">
        <v>36</v>
      </c>
      <c r="C20" s="26">
        <f>F20+I20+L20+O20</f>
        <v>0</v>
      </c>
      <c r="D20" s="26">
        <f>G20+J20+M20+P20</f>
        <v>9302</v>
      </c>
      <c r="E20" s="26">
        <f>H20+K20+N20+Q20</f>
        <v>0</v>
      </c>
      <c r="F20" s="27"/>
      <c r="G20" s="26">
        <v>9302</v>
      </c>
      <c r="H20" s="28"/>
      <c r="I20" s="27"/>
      <c r="J20" s="26"/>
      <c r="K20" s="28"/>
      <c r="L20" s="32"/>
      <c r="M20" s="26"/>
      <c r="N20" s="28"/>
      <c r="O20" s="32"/>
      <c r="P20" s="26"/>
      <c r="Q20" s="26"/>
    </row>
    <row r="21" spans="1:17" ht="83.25" customHeight="1" x14ac:dyDescent="0.3">
      <c r="A21" s="22" t="s">
        <v>37</v>
      </c>
      <c r="B21" s="23" t="s">
        <v>38</v>
      </c>
      <c r="C21" s="26">
        <f t="shared" si="4"/>
        <v>1593065.3</v>
      </c>
      <c r="D21" s="26">
        <f t="shared" si="4"/>
        <v>1593065.3</v>
      </c>
      <c r="E21" s="26">
        <f t="shared" si="4"/>
        <v>1164.97</v>
      </c>
      <c r="F21" s="27">
        <v>34600</v>
      </c>
      <c r="G21" s="26">
        <f t="shared" si="8"/>
        <v>34600</v>
      </c>
      <c r="H21" s="30">
        <v>1164.97</v>
      </c>
      <c r="I21" s="27">
        <v>44331</v>
      </c>
      <c r="J21" s="26">
        <f t="shared" si="5"/>
        <v>44331</v>
      </c>
      <c r="K21" s="30"/>
      <c r="L21" s="28">
        <v>867601.8</v>
      </c>
      <c r="M21" s="26">
        <f t="shared" si="6"/>
        <v>867601.8</v>
      </c>
      <c r="N21" s="26"/>
      <c r="O21" s="31">
        <v>646532.5</v>
      </c>
      <c r="P21" s="26">
        <f t="shared" si="7"/>
        <v>646532.5</v>
      </c>
      <c r="Q21" s="26"/>
    </row>
    <row r="22" spans="1:17" ht="76.5" customHeight="1" x14ac:dyDescent="0.3">
      <c r="A22" s="22" t="s">
        <v>39</v>
      </c>
      <c r="B22" s="23" t="s">
        <v>40</v>
      </c>
      <c r="C22" s="26">
        <f t="shared" si="4"/>
        <v>1102463</v>
      </c>
      <c r="D22" s="26">
        <f t="shared" si="4"/>
        <v>1102463</v>
      </c>
      <c r="E22" s="26">
        <f t="shared" si="4"/>
        <v>0</v>
      </c>
      <c r="F22" s="28">
        <v>0</v>
      </c>
      <c r="G22" s="26">
        <f t="shared" si="8"/>
        <v>0</v>
      </c>
      <c r="H22" s="30"/>
      <c r="I22" s="27">
        <v>0</v>
      </c>
      <c r="J22" s="26">
        <f t="shared" si="5"/>
        <v>0</v>
      </c>
      <c r="K22" s="26"/>
      <c r="L22" s="28">
        <v>400000</v>
      </c>
      <c r="M22" s="26">
        <f t="shared" si="6"/>
        <v>400000</v>
      </c>
      <c r="N22" s="26"/>
      <c r="O22" s="31">
        <v>702463</v>
      </c>
      <c r="P22" s="26">
        <f t="shared" si="7"/>
        <v>702463</v>
      </c>
      <c r="Q22" s="26"/>
    </row>
    <row r="23" spans="1:17" ht="66" customHeight="1" x14ac:dyDescent="0.3">
      <c r="A23" s="22" t="s">
        <v>41</v>
      </c>
      <c r="B23" s="23" t="s">
        <v>42</v>
      </c>
      <c r="C23" s="26">
        <f t="shared" si="4"/>
        <v>37835.1</v>
      </c>
      <c r="D23" s="26">
        <f t="shared" si="4"/>
        <v>37835.1</v>
      </c>
      <c r="E23" s="26">
        <f t="shared" si="4"/>
        <v>2835.49</v>
      </c>
      <c r="F23" s="28">
        <v>37835.1</v>
      </c>
      <c r="G23" s="26">
        <f t="shared" si="8"/>
        <v>37835.1</v>
      </c>
      <c r="H23" s="30">
        <v>2835.49</v>
      </c>
      <c r="I23" s="27">
        <v>0</v>
      </c>
      <c r="J23" s="26">
        <f t="shared" si="5"/>
        <v>0</v>
      </c>
      <c r="K23" s="30"/>
      <c r="L23" s="32">
        <v>0</v>
      </c>
      <c r="M23" s="26">
        <f t="shared" si="6"/>
        <v>0</v>
      </c>
      <c r="N23" s="26"/>
      <c r="O23" s="31">
        <v>0</v>
      </c>
      <c r="P23" s="26">
        <f t="shared" si="7"/>
        <v>0</v>
      </c>
      <c r="Q23" s="26"/>
    </row>
    <row r="24" spans="1:17" ht="59.25" customHeight="1" x14ac:dyDescent="0.3">
      <c r="A24" s="22" t="s">
        <v>43</v>
      </c>
      <c r="B24" s="23" t="s">
        <v>44</v>
      </c>
      <c r="C24" s="26">
        <f t="shared" si="4"/>
        <v>2787.8</v>
      </c>
      <c r="D24" s="26">
        <f t="shared" si="4"/>
        <v>17887.8</v>
      </c>
      <c r="E24" s="26">
        <f t="shared" si="4"/>
        <v>0</v>
      </c>
      <c r="F24" s="32">
        <v>2787.8</v>
      </c>
      <c r="G24" s="26">
        <f>F24+15100</f>
        <v>17887.8</v>
      </c>
      <c r="H24" s="26"/>
      <c r="I24" s="27">
        <v>0</v>
      </c>
      <c r="J24" s="26">
        <f t="shared" si="5"/>
        <v>0</v>
      </c>
      <c r="K24" s="30"/>
      <c r="L24" s="32">
        <v>0</v>
      </c>
      <c r="M24" s="26">
        <f t="shared" si="6"/>
        <v>0</v>
      </c>
      <c r="N24" s="26"/>
      <c r="O24" s="32">
        <v>0</v>
      </c>
      <c r="P24" s="26">
        <f t="shared" si="7"/>
        <v>0</v>
      </c>
      <c r="Q24" s="26"/>
    </row>
    <row r="25" spans="1:17" ht="78" customHeight="1" x14ac:dyDescent="0.3">
      <c r="A25" s="22" t="s">
        <v>45</v>
      </c>
      <c r="B25" s="23" t="s">
        <v>46</v>
      </c>
      <c r="C25" s="26">
        <f t="shared" si="4"/>
        <v>405000</v>
      </c>
      <c r="D25" s="26">
        <f t="shared" si="4"/>
        <v>389900</v>
      </c>
      <c r="E25" s="26">
        <f t="shared" si="4"/>
        <v>0</v>
      </c>
      <c r="F25" s="28">
        <v>162000</v>
      </c>
      <c r="G25" s="26">
        <f>F25-15100</f>
        <v>146900</v>
      </c>
      <c r="H25" s="30"/>
      <c r="I25" s="27">
        <v>162000</v>
      </c>
      <c r="J25" s="26">
        <f t="shared" si="5"/>
        <v>162000</v>
      </c>
      <c r="K25" s="30"/>
      <c r="L25" s="28">
        <v>40500</v>
      </c>
      <c r="M25" s="26">
        <f t="shared" si="6"/>
        <v>40500</v>
      </c>
      <c r="N25" s="26"/>
      <c r="O25" s="31">
        <v>40500</v>
      </c>
      <c r="P25" s="26">
        <f t="shared" si="7"/>
        <v>40500</v>
      </c>
      <c r="Q25" s="26"/>
    </row>
    <row r="26" spans="1:17" ht="90" customHeight="1" x14ac:dyDescent="0.3">
      <c r="A26" s="22" t="s">
        <v>47</v>
      </c>
      <c r="B26" s="23" t="s">
        <v>48</v>
      </c>
      <c r="C26" s="26">
        <f t="shared" si="4"/>
        <v>79628.2</v>
      </c>
      <c r="D26" s="26">
        <f t="shared" si="4"/>
        <v>79628.2</v>
      </c>
      <c r="E26" s="26">
        <f t="shared" si="4"/>
        <v>0</v>
      </c>
      <c r="F26" s="32">
        <v>26542.799999999999</v>
      </c>
      <c r="G26" s="26">
        <f t="shared" si="8"/>
        <v>26542.799999999999</v>
      </c>
      <c r="H26" s="30"/>
      <c r="I26" s="27">
        <v>0</v>
      </c>
      <c r="J26" s="26">
        <f t="shared" si="5"/>
        <v>0</v>
      </c>
      <c r="K26" s="28"/>
      <c r="L26" s="32">
        <v>26542.799999999999</v>
      </c>
      <c r="M26" s="26">
        <f t="shared" si="6"/>
        <v>26542.799999999999</v>
      </c>
      <c r="N26" s="28"/>
      <c r="O26" s="32">
        <v>26542.6</v>
      </c>
      <c r="P26" s="26">
        <f t="shared" si="7"/>
        <v>26542.6</v>
      </c>
      <c r="Q26" s="26"/>
    </row>
    <row r="27" spans="1:17" ht="97.5" customHeight="1" x14ac:dyDescent="0.3">
      <c r="A27" s="22" t="s">
        <v>49</v>
      </c>
      <c r="B27" s="23" t="s">
        <v>50</v>
      </c>
      <c r="C27" s="26">
        <f t="shared" si="4"/>
        <v>150753.5</v>
      </c>
      <c r="D27" s="26">
        <f t="shared" si="4"/>
        <v>150753.5</v>
      </c>
      <c r="E27" s="26">
        <f t="shared" si="4"/>
        <v>54377.56</v>
      </c>
      <c r="F27" s="32">
        <v>54974.3</v>
      </c>
      <c r="G27" s="26">
        <f t="shared" si="8"/>
        <v>54974.3</v>
      </c>
      <c r="H27" s="30">
        <v>54377.56</v>
      </c>
      <c r="I27" s="27">
        <v>0</v>
      </c>
      <c r="J27" s="26">
        <f t="shared" si="5"/>
        <v>0</v>
      </c>
      <c r="K27" s="30"/>
      <c r="L27" s="32">
        <v>47889.599999999999</v>
      </c>
      <c r="M27" s="26">
        <f t="shared" si="6"/>
        <v>47889.599999999999</v>
      </c>
      <c r="N27" s="26"/>
      <c r="O27" s="28">
        <v>47889.599999999999</v>
      </c>
      <c r="P27" s="26">
        <f t="shared" si="7"/>
        <v>47889.599999999999</v>
      </c>
      <c r="Q27" s="26"/>
    </row>
    <row r="28" spans="1:17" ht="108.75" customHeight="1" x14ac:dyDescent="0.3">
      <c r="A28" s="22" t="s">
        <v>51</v>
      </c>
      <c r="B28" s="23" t="s">
        <v>52</v>
      </c>
      <c r="C28" s="26">
        <f t="shared" si="4"/>
        <v>1384838.2</v>
      </c>
      <c r="D28" s="26">
        <f t="shared" si="4"/>
        <v>1384838.2</v>
      </c>
      <c r="E28" s="26">
        <f t="shared" si="4"/>
        <v>0</v>
      </c>
      <c r="F28" s="28">
        <v>1384838.2</v>
      </c>
      <c r="G28" s="26">
        <f t="shared" si="8"/>
        <v>1384838.2</v>
      </c>
      <c r="H28" s="26"/>
      <c r="I28" s="33">
        <v>0</v>
      </c>
      <c r="J28" s="26">
        <f t="shared" si="5"/>
        <v>0</v>
      </c>
      <c r="K28" s="26"/>
      <c r="L28" s="32">
        <v>0</v>
      </c>
      <c r="M28" s="26">
        <f t="shared" si="6"/>
        <v>0</v>
      </c>
      <c r="N28" s="26"/>
      <c r="O28" s="32">
        <v>0</v>
      </c>
      <c r="P28" s="26">
        <f t="shared" si="7"/>
        <v>0</v>
      </c>
      <c r="Q28" s="26"/>
    </row>
    <row r="29" spans="1:17" ht="106.5" customHeight="1" x14ac:dyDescent="0.3">
      <c r="A29" s="22" t="s">
        <v>53</v>
      </c>
      <c r="B29" s="23" t="s">
        <v>54</v>
      </c>
      <c r="C29" s="26">
        <f t="shared" si="4"/>
        <v>125178.8</v>
      </c>
      <c r="D29" s="26">
        <f t="shared" si="4"/>
        <v>125178.8</v>
      </c>
      <c r="E29" s="26">
        <f t="shared" si="4"/>
        <v>0</v>
      </c>
      <c r="F29" s="32">
        <v>0</v>
      </c>
      <c r="G29" s="26">
        <f t="shared" si="8"/>
        <v>0</v>
      </c>
      <c r="H29" s="30"/>
      <c r="I29" s="27">
        <v>0</v>
      </c>
      <c r="J29" s="26">
        <f t="shared" si="5"/>
        <v>0</v>
      </c>
      <c r="K29" s="26"/>
      <c r="L29" s="28">
        <v>0</v>
      </c>
      <c r="M29" s="26">
        <f t="shared" si="6"/>
        <v>0</v>
      </c>
      <c r="N29" s="26"/>
      <c r="O29" s="28">
        <v>125178.8</v>
      </c>
      <c r="P29" s="26">
        <f t="shared" si="7"/>
        <v>125178.8</v>
      </c>
      <c r="Q29" s="26"/>
    </row>
    <row r="30" spans="1:17" ht="94.5" customHeight="1" x14ac:dyDescent="0.3">
      <c r="A30" s="22" t="s">
        <v>55</v>
      </c>
      <c r="B30" s="23" t="s">
        <v>56</v>
      </c>
      <c r="C30" s="26">
        <f t="shared" si="4"/>
        <v>680537.5</v>
      </c>
      <c r="D30" s="26">
        <f t="shared" si="4"/>
        <v>680537.5</v>
      </c>
      <c r="E30" s="26">
        <f t="shared" si="4"/>
        <v>0</v>
      </c>
      <c r="F30" s="32">
        <v>0</v>
      </c>
      <c r="G30" s="26">
        <f t="shared" si="8"/>
        <v>0</v>
      </c>
      <c r="H30" s="30"/>
      <c r="I30" s="27">
        <v>0</v>
      </c>
      <c r="J30" s="26">
        <f t="shared" si="5"/>
        <v>0</v>
      </c>
      <c r="K30" s="28"/>
      <c r="L30" s="32">
        <v>0</v>
      </c>
      <c r="M30" s="26">
        <f t="shared" si="6"/>
        <v>0</v>
      </c>
      <c r="N30" s="26"/>
      <c r="O30" s="28">
        <v>680537.5</v>
      </c>
      <c r="P30" s="26">
        <f t="shared" si="7"/>
        <v>680537.5</v>
      </c>
      <c r="Q30" s="26"/>
    </row>
    <row r="31" spans="1:17" ht="63" customHeight="1" x14ac:dyDescent="0.3">
      <c r="A31" s="22" t="s">
        <v>57</v>
      </c>
      <c r="B31" s="23" t="s">
        <v>58</v>
      </c>
      <c r="C31" s="26">
        <f t="shared" si="4"/>
        <v>43466.6</v>
      </c>
      <c r="D31" s="26">
        <f t="shared" si="4"/>
        <v>43466.6</v>
      </c>
      <c r="E31" s="26">
        <f t="shared" si="4"/>
        <v>0</v>
      </c>
      <c r="F31" s="32">
        <v>22127.4</v>
      </c>
      <c r="G31" s="26">
        <f t="shared" si="8"/>
        <v>22127.4</v>
      </c>
      <c r="H31" s="28"/>
      <c r="I31" s="27">
        <v>15710</v>
      </c>
      <c r="J31" s="26">
        <f t="shared" si="5"/>
        <v>15710</v>
      </c>
      <c r="K31" s="30"/>
      <c r="L31" s="32">
        <v>5629.2</v>
      </c>
      <c r="M31" s="26">
        <f t="shared" si="6"/>
        <v>5629.2</v>
      </c>
      <c r="N31" s="26"/>
      <c r="O31" s="32">
        <v>0</v>
      </c>
      <c r="P31" s="26">
        <f t="shared" si="7"/>
        <v>0</v>
      </c>
      <c r="Q31" s="26"/>
    </row>
    <row r="32" spans="1:17" ht="64.5" customHeight="1" x14ac:dyDescent="0.3">
      <c r="A32" s="22" t="s">
        <v>59</v>
      </c>
      <c r="B32" s="23" t="s">
        <v>60</v>
      </c>
      <c r="C32" s="26">
        <f t="shared" si="4"/>
        <v>785160</v>
      </c>
      <c r="D32" s="26">
        <f t="shared" si="4"/>
        <v>785160</v>
      </c>
      <c r="E32" s="26">
        <f t="shared" si="4"/>
        <v>0</v>
      </c>
      <c r="F32" s="32">
        <v>0</v>
      </c>
      <c r="G32" s="26">
        <f t="shared" si="8"/>
        <v>0</v>
      </c>
      <c r="H32" s="30"/>
      <c r="I32" s="27">
        <v>785160</v>
      </c>
      <c r="J32" s="26">
        <f t="shared" si="5"/>
        <v>785160</v>
      </c>
      <c r="K32" s="28"/>
      <c r="L32" s="32">
        <v>0</v>
      </c>
      <c r="M32" s="26">
        <f t="shared" si="6"/>
        <v>0</v>
      </c>
      <c r="N32" s="28"/>
      <c r="O32" s="32">
        <v>0</v>
      </c>
      <c r="P32" s="26">
        <f t="shared" si="7"/>
        <v>0</v>
      </c>
      <c r="Q32" s="26"/>
    </row>
    <row r="33" spans="1:17" ht="63.75" customHeight="1" x14ac:dyDescent="0.3">
      <c r="A33" s="22" t="s">
        <v>61</v>
      </c>
      <c r="B33" s="23" t="s">
        <v>62</v>
      </c>
      <c r="C33" s="26">
        <f t="shared" si="4"/>
        <v>378271.5</v>
      </c>
      <c r="D33" s="26">
        <f t="shared" si="4"/>
        <v>378271.5</v>
      </c>
      <c r="E33" s="26">
        <f t="shared" si="4"/>
        <v>0</v>
      </c>
      <c r="F33" s="32">
        <v>122210.9</v>
      </c>
      <c r="G33" s="26">
        <f t="shared" si="8"/>
        <v>122210.9</v>
      </c>
      <c r="H33" s="28"/>
      <c r="I33" s="27">
        <v>197865.1</v>
      </c>
      <c r="J33" s="26">
        <f t="shared" si="5"/>
        <v>197865.1</v>
      </c>
      <c r="K33" s="26"/>
      <c r="L33" s="32">
        <v>58195.5</v>
      </c>
      <c r="M33" s="26">
        <f t="shared" si="6"/>
        <v>58195.5</v>
      </c>
      <c r="N33" s="26"/>
      <c r="O33" s="32">
        <v>0</v>
      </c>
      <c r="P33" s="26">
        <f t="shared" si="7"/>
        <v>0</v>
      </c>
      <c r="Q33" s="26"/>
    </row>
    <row r="34" spans="1:17" ht="90" customHeight="1" x14ac:dyDescent="0.3">
      <c r="A34" s="22" t="s">
        <v>63</v>
      </c>
      <c r="B34" s="23" t="s">
        <v>64</v>
      </c>
      <c r="C34" s="26">
        <f t="shared" si="4"/>
        <v>172709.6</v>
      </c>
      <c r="D34" s="26">
        <f t="shared" si="4"/>
        <v>172709.6</v>
      </c>
      <c r="E34" s="26">
        <f t="shared" si="4"/>
        <v>215195.71</v>
      </c>
      <c r="F34" s="32">
        <v>39237.5</v>
      </c>
      <c r="G34" s="26">
        <f t="shared" si="8"/>
        <v>39237.5</v>
      </c>
      <c r="H34" s="30">
        <v>215195.71</v>
      </c>
      <c r="I34" s="27">
        <v>69397</v>
      </c>
      <c r="J34" s="26">
        <f t="shared" si="5"/>
        <v>69397</v>
      </c>
      <c r="K34" s="26"/>
      <c r="L34" s="32">
        <v>33537.599999999999</v>
      </c>
      <c r="M34" s="26">
        <f t="shared" si="6"/>
        <v>33537.599999999999</v>
      </c>
      <c r="N34" s="26"/>
      <c r="O34" s="32">
        <v>30537.5</v>
      </c>
      <c r="P34" s="26">
        <f t="shared" si="7"/>
        <v>30537.5</v>
      </c>
      <c r="Q34" s="26"/>
    </row>
    <row r="35" spans="1:17" ht="77.25" customHeight="1" x14ac:dyDescent="0.3">
      <c r="A35" s="22" t="s">
        <v>65</v>
      </c>
      <c r="B35" s="23" t="s">
        <v>66</v>
      </c>
      <c r="C35" s="26">
        <f t="shared" si="4"/>
        <v>55486.7</v>
      </c>
      <c r="D35" s="26">
        <f t="shared" si="4"/>
        <v>61186.799999999996</v>
      </c>
      <c r="E35" s="26">
        <f t="shared" si="4"/>
        <v>0</v>
      </c>
      <c r="F35" s="32">
        <v>55486.7</v>
      </c>
      <c r="G35" s="26">
        <v>55486.7</v>
      </c>
      <c r="H35" s="28"/>
      <c r="I35" s="34">
        <v>0</v>
      </c>
      <c r="J35" s="26">
        <f>I35+2494.7</f>
        <v>2494.6999999999998</v>
      </c>
      <c r="K35" s="34"/>
      <c r="L35" s="32">
        <v>0</v>
      </c>
      <c r="M35" s="26">
        <v>1602.7000000000044</v>
      </c>
      <c r="N35" s="34"/>
      <c r="O35" s="32">
        <v>0</v>
      </c>
      <c r="P35" s="26">
        <v>1602.6999999999971</v>
      </c>
      <c r="Q35" s="26"/>
    </row>
    <row r="36" spans="1:17" ht="70.5" customHeight="1" x14ac:dyDescent="0.3">
      <c r="A36" s="22" t="s">
        <v>67</v>
      </c>
      <c r="B36" s="23" t="s">
        <v>68</v>
      </c>
      <c r="C36" s="26">
        <f t="shared" si="4"/>
        <v>612964.69999999995</v>
      </c>
      <c r="D36" s="26">
        <f t="shared" si="4"/>
        <v>612964.69999999995</v>
      </c>
      <c r="E36" s="26">
        <f>H36+K36+N36+Q36</f>
        <v>0</v>
      </c>
      <c r="F36" s="28">
        <v>204321.6</v>
      </c>
      <c r="G36" s="26">
        <v>204321.6</v>
      </c>
      <c r="H36" s="31"/>
      <c r="I36" s="27">
        <v>204321.6</v>
      </c>
      <c r="J36" s="26">
        <v>204321.6</v>
      </c>
      <c r="K36" s="31"/>
      <c r="L36" s="31">
        <v>204321.5</v>
      </c>
      <c r="M36" s="26">
        <v>204321.5</v>
      </c>
      <c r="N36" s="31"/>
      <c r="O36" s="32">
        <v>0</v>
      </c>
      <c r="P36" s="26">
        <v>0</v>
      </c>
      <c r="Q36" s="31"/>
    </row>
    <row r="37" spans="1:17" ht="87.75" customHeight="1" x14ac:dyDescent="0.3">
      <c r="A37" s="22" t="s">
        <v>69</v>
      </c>
      <c r="B37" s="23" t="s">
        <v>70</v>
      </c>
      <c r="C37" s="26">
        <f t="shared" si="4"/>
        <v>194093</v>
      </c>
      <c r="D37" s="26">
        <f t="shared" si="4"/>
        <v>194093</v>
      </c>
      <c r="E37" s="26">
        <f>H37+K37+N37+Q37</f>
        <v>0</v>
      </c>
      <c r="F37" s="28">
        <v>64697.7</v>
      </c>
      <c r="G37" s="26">
        <v>64697.7</v>
      </c>
      <c r="H37" s="31"/>
      <c r="I37" s="31">
        <v>64697.7</v>
      </c>
      <c r="J37" s="26">
        <v>64697.7</v>
      </c>
      <c r="K37" s="31"/>
      <c r="L37" s="32">
        <v>64697.599999999999</v>
      </c>
      <c r="M37" s="26">
        <v>64697.599999999999</v>
      </c>
      <c r="N37" s="34"/>
      <c r="O37" s="32">
        <v>0</v>
      </c>
      <c r="P37" s="26">
        <v>0</v>
      </c>
      <c r="Q37" s="31"/>
    </row>
    <row r="38" spans="1:17" ht="66.75" customHeight="1" x14ac:dyDescent="0.3">
      <c r="A38" s="22" t="s">
        <v>71</v>
      </c>
      <c r="B38" s="23" t="s">
        <v>72</v>
      </c>
      <c r="C38" s="26">
        <f t="shared" si="4"/>
        <v>40000</v>
      </c>
      <c r="D38" s="26">
        <f t="shared" si="4"/>
        <v>40000</v>
      </c>
      <c r="E38" s="26">
        <f>H38+K38+N38+Q38</f>
        <v>0</v>
      </c>
      <c r="F38" s="32">
        <v>20000</v>
      </c>
      <c r="G38" s="26">
        <v>20000</v>
      </c>
      <c r="H38" s="31"/>
      <c r="I38" s="27">
        <v>10000</v>
      </c>
      <c r="J38" s="26">
        <v>10000</v>
      </c>
      <c r="K38" s="34"/>
      <c r="L38" s="32">
        <v>10000</v>
      </c>
      <c r="M38" s="26">
        <v>10000</v>
      </c>
      <c r="N38" s="31"/>
      <c r="O38" s="32">
        <v>0</v>
      </c>
      <c r="P38" s="26">
        <v>0</v>
      </c>
      <c r="Q38" s="26"/>
    </row>
    <row r="39" spans="1:17" ht="83.25" customHeight="1" x14ac:dyDescent="0.3">
      <c r="A39" s="22" t="s">
        <v>73</v>
      </c>
      <c r="B39" s="23" t="s">
        <v>74</v>
      </c>
      <c r="C39" s="26">
        <f t="shared" si="4"/>
        <v>10028.099999999999</v>
      </c>
      <c r="D39" s="26">
        <f t="shared" si="4"/>
        <v>10028.099999999999</v>
      </c>
      <c r="E39" s="26">
        <f t="shared" si="4"/>
        <v>0</v>
      </c>
      <c r="F39" s="32">
        <v>3342.7</v>
      </c>
      <c r="G39" s="26">
        <v>3342.7</v>
      </c>
      <c r="H39" s="28"/>
      <c r="I39" s="27">
        <v>3342.7</v>
      </c>
      <c r="J39" s="26">
        <v>3342.7</v>
      </c>
      <c r="K39" s="28"/>
      <c r="L39" s="32">
        <v>3342.7</v>
      </c>
      <c r="M39" s="26">
        <v>3342.7</v>
      </c>
      <c r="N39" s="26"/>
      <c r="O39" s="32">
        <v>0</v>
      </c>
      <c r="P39" s="26">
        <v>0</v>
      </c>
      <c r="Q39" s="34"/>
    </row>
    <row r="40" spans="1:17" ht="59.25" customHeight="1" x14ac:dyDescent="0.3">
      <c r="A40" s="22" t="s">
        <v>75</v>
      </c>
      <c r="B40" s="23" t="s">
        <v>76</v>
      </c>
      <c r="C40" s="26">
        <f t="shared" si="4"/>
        <v>87000</v>
      </c>
      <c r="D40" s="26">
        <f t="shared" si="4"/>
        <v>87000</v>
      </c>
      <c r="E40" s="26">
        <f t="shared" si="4"/>
        <v>0</v>
      </c>
      <c r="F40" s="32">
        <v>43500</v>
      </c>
      <c r="G40" s="26">
        <v>43500</v>
      </c>
      <c r="H40" s="28"/>
      <c r="I40" s="27">
        <v>43500</v>
      </c>
      <c r="J40" s="26">
        <v>43500</v>
      </c>
      <c r="K40" s="30"/>
      <c r="L40" s="32">
        <v>0</v>
      </c>
      <c r="M40" s="26">
        <v>0</v>
      </c>
      <c r="N40" s="26"/>
      <c r="O40" s="32">
        <v>0</v>
      </c>
      <c r="P40" s="26">
        <v>0</v>
      </c>
      <c r="Q40" s="28"/>
    </row>
    <row r="41" spans="1:17" ht="93.75" customHeight="1" x14ac:dyDescent="0.3">
      <c r="A41" s="22" t="s">
        <v>77</v>
      </c>
      <c r="B41" s="23" t="s">
        <v>78</v>
      </c>
      <c r="C41" s="26">
        <f t="shared" si="4"/>
        <v>117279.09999999998</v>
      </c>
      <c r="D41" s="26">
        <f t="shared" si="4"/>
        <v>111579</v>
      </c>
      <c r="E41" s="26">
        <f t="shared" si="4"/>
        <v>0</v>
      </c>
      <c r="F41" s="32">
        <v>18947.400000000001</v>
      </c>
      <c r="G41" s="26">
        <v>18947.400000000001</v>
      </c>
      <c r="H41" s="28"/>
      <c r="I41" s="27">
        <v>34545.299999999996</v>
      </c>
      <c r="J41" s="26">
        <v>32050.6</v>
      </c>
      <c r="K41" s="28"/>
      <c r="L41" s="32">
        <v>32505.800000000003</v>
      </c>
      <c r="M41" s="26">
        <v>30903.100000000006</v>
      </c>
      <c r="N41" s="26"/>
      <c r="O41" s="31">
        <v>31280.599999999977</v>
      </c>
      <c r="P41" s="26">
        <v>29677.899999999994</v>
      </c>
      <c r="Q41" s="26"/>
    </row>
    <row r="42" spans="1:17" ht="68.25" customHeight="1" x14ac:dyDescent="0.3">
      <c r="A42" s="22" t="s">
        <v>79</v>
      </c>
      <c r="B42" s="23" t="s">
        <v>80</v>
      </c>
      <c r="C42" s="26">
        <f t="shared" si="4"/>
        <v>11415.3</v>
      </c>
      <c r="D42" s="26">
        <f t="shared" si="4"/>
        <v>11415.3</v>
      </c>
      <c r="E42" s="26">
        <f t="shared" si="4"/>
        <v>0</v>
      </c>
      <c r="F42" s="32">
        <v>11415.3</v>
      </c>
      <c r="G42" s="26">
        <v>11415.3</v>
      </c>
      <c r="H42" s="28"/>
      <c r="I42" s="27">
        <v>0</v>
      </c>
      <c r="J42" s="26">
        <f>I42</f>
        <v>0</v>
      </c>
      <c r="K42" s="30"/>
      <c r="L42" s="32">
        <v>0</v>
      </c>
      <c r="M42" s="26">
        <v>0</v>
      </c>
      <c r="N42" s="26"/>
      <c r="O42" s="32">
        <v>0</v>
      </c>
      <c r="P42" s="26">
        <v>0</v>
      </c>
      <c r="Q42" s="26"/>
    </row>
    <row r="43" spans="1:17" ht="73.5" customHeight="1" x14ac:dyDescent="0.3">
      <c r="A43" s="22" t="s">
        <v>81</v>
      </c>
      <c r="B43" s="23" t="s">
        <v>82</v>
      </c>
      <c r="C43" s="26">
        <f t="shared" si="4"/>
        <v>83731.199999999997</v>
      </c>
      <c r="D43" s="26">
        <f t="shared" si="4"/>
        <v>83731.199999999997</v>
      </c>
      <c r="E43" s="26">
        <f t="shared" si="4"/>
        <v>0</v>
      </c>
      <c r="F43" s="32"/>
      <c r="G43" s="26">
        <f>F43</f>
        <v>0</v>
      </c>
      <c r="H43" s="28"/>
      <c r="I43" s="28">
        <v>83731.199999999997</v>
      </c>
      <c r="J43" s="26">
        <f>I43</f>
        <v>83731.199999999997</v>
      </c>
      <c r="K43" s="28"/>
      <c r="L43" s="28"/>
      <c r="M43" s="26"/>
      <c r="N43" s="28"/>
      <c r="O43" s="28"/>
      <c r="P43" s="26"/>
      <c r="Q43" s="28"/>
    </row>
    <row r="44" spans="1:17" ht="70.5" customHeight="1" x14ac:dyDescent="0.3">
      <c r="A44" s="22" t="s">
        <v>83</v>
      </c>
      <c r="B44" s="23" t="s">
        <v>84</v>
      </c>
      <c r="C44" s="26">
        <f t="shared" si="4"/>
        <v>952127.2</v>
      </c>
      <c r="D44" s="26">
        <f t="shared" si="4"/>
        <v>952127.2</v>
      </c>
      <c r="E44" s="26">
        <f t="shared" si="4"/>
        <v>0</v>
      </c>
      <c r="F44" s="32">
        <v>212880.2</v>
      </c>
      <c r="G44" s="26">
        <f t="shared" si="8"/>
        <v>212880.2</v>
      </c>
      <c r="H44" s="28"/>
      <c r="I44" s="28">
        <v>222918.3</v>
      </c>
      <c r="J44" s="26">
        <f>I44</f>
        <v>222918.3</v>
      </c>
      <c r="K44" s="28"/>
      <c r="L44" s="28">
        <v>157653.59999999998</v>
      </c>
      <c r="M44" s="26">
        <f>L44</f>
        <v>157653.59999999998</v>
      </c>
      <c r="N44" s="28"/>
      <c r="O44" s="28">
        <v>358675.1</v>
      </c>
      <c r="P44" s="26">
        <f t="shared" si="7"/>
        <v>358675.1</v>
      </c>
      <c r="Q44" s="28"/>
    </row>
    <row r="45" spans="1:17" ht="80.25" customHeight="1" x14ac:dyDescent="0.3">
      <c r="A45" s="22" t="s">
        <v>85</v>
      </c>
      <c r="B45" s="23" t="s">
        <v>86</v>
      </c>
      <c r="C45" s="26">
        <f t="shared" si="4"/>
        <v>454855.6</v>
      </c>
      <c r="D45" s="26">
        <f t="shared" si="4"/>
        <v>454855.6</v>
      </c>
      <c r="E45" s="26">
        <f t="shared" si="4"/>
        <v>0</v>
      </c>
      <c r="F45" s="28"/>
      <c r="G45" s="26">
        <f t="shared" si="8"/>
        <v>0</v>
      </c>
      <c r="H45" s="28"/>
      <c r="I45" s="28">
        <v>409370</v>
      </c>
      <c r="J45" s="26">
        <f t="shared" si="5"/>
        <v>409370</v>
      </c>
      <c r="K45" s="28"/>
      <c r="L45" s="28">
        <v>45485.599999999977</v>
      </c>
      <c r="M45" s="26">
        <f t="shared" si="6"/>
        <v>45485.599999999977</v>
      </c>
      <c r="N45" s="28"/>
      <c r="O45" s="28">
        <v>0</v>
      </c>
      <c r="P45" s="26">
        <f t="shared" si="7"/>
        <v>0</v>
      </c>
      <c r="Q45" s="28"/>
    </row>
    <row r="46" spans="1:17" ht="109.5" customHeight="1" x14ac:dyDescent="0.3">
      <c r="A46" s="22" t="s">
        <v>87</v>
      </c>
      <c r="B46" s="23" t="s">
        <v>88</v>
      </c>
      <c r="C46" s="26">
        <f t="shared" si="4"/>
        <v>35000</v>
      </c>
      <c r="D46" s="26">
        <f t="shared" si="4"/>
        <v>35000</v>
      </c>
      <c r="E46" s="26">
        <f t="shared" si="4"/>
        <v>0</v>
      </c>
      <c r="F46" s="28">
        <v>8750</v>
      </c>
      <c r="G46" s="26">
        <f t="shared" si="8"/>
        <v>8750</v>
      </c>
      <c r="H46" s="28"/>
      <c r="I46" s="28">
        <v>8750</v>
      </c>
      <c r="J46" s="26">
        <f t="shared" si="5"/>
        <v>8750</v>
      </c>
      <c r="K46" s="28"/>
      <c r="L46" s="28">
        <v>8750</v>
      </c>
      <c r="M46" s="26">
        <f t="shared" si="6"/>
        <v>8750</v>
      </c>
      <c r="N46" s="28"/>
      <c r="O46" s="28">
        <v>8750</v>
      </c>
      <c r="P46" s="26">
        <f>O46</f>
        <v>8750</v>
      </c>
      <c r="Q46" s="28"/>
    </row>
    <row r="47" spans="1:17" ht="96" customHeight="1" x14ac:dyDescent="0.3">
      <c r="A47" s="22" t="s">
        <v>89</v>
      </c>
      <c r="B47" s="23" t="s">
        <v>90</v>
      </c>
      <c r="C47" s="26">
        <f t="shared" si="4"/>
        <v>173104.8</v>
      </c>
      <c r="D47" s="26">
        <f t="shared" si="4"/>
        <v>173104.8</v>
      </c>
      <c r="E47" s="26">
        <f t="shared" si="4"/>
        <v>206405</v>
      </c>
      <c r="F47" s="28">
        <v>36303.300000000003</v>
      </c>
      <c r="G47" s="26">
        <f t="shared" si="8"/>
        <v>36303.300000000003</v>
      </c>
      <c r="H47" s="28">
        <v>206405</v>
      </c>
      <c r="I47" s="28">
        <v>45612.399999999994</v>
      </c>
      <c r="J47" s="26">
        <f t="shared" si="5"/>
        <v>45612.399999999994</v>
      </c>
      <c r="K47" s="28"/>
      <c r="L47" s="28">
        <v>45612.400000000009</v>
      </c>
      <c r="M47" s="26">
        <f t="shared" si="6"/>
        <v>45612.400000000009</v>
      </c>
      <c r="N47" s="28"/>
      <c r="O47" s="28">
        <v>45576.699999999983</v>
      </c>
      <c r="P47" s="26">
        <f t="shared" si="7"/>
        <v>45576.699999999983</v>
      </c>
      <c r="Q47" s="28"/>
    </row>
    <row r="48" spans="1:17" ht="94.5" customHeight="1" x14ac:dyDescent="0.3">
      <c r="A48" s="22" t="s">
        <v>91</v>
      </c>
      <c r="B48" s="23" t="s">
        <v>92</v>
      </c>
      <c r="C48" s="26">
        <f t="shared" si="4"/>
        <v>220080.5</v>
      </c>
      <c r="D48" s="26">
        <f t="shared" si="4"/>
        <v>220080.5</v>
      </c>
      <c r="E48" s="26">
        <f t="shared" si="4"/>
        <v>0</v>
      </c>
      <c r="F48" s="28"/>
      <c r="G48" s="26">
        <f t="shared" si="8"/>
        <v>0</v>
      </c>
      <c r="H48" s="28"/>
      <c r="I48" s="28">
        <v>43883.9</v>
      </c>
      <c r="J48" s="26">
        <f t="shared" si="5"/>
        <v>43883.9</v>
      </c>
      <c r="K48" s="28"/>
      <c r="L48" s="28">
        <v>109709.6</v>
      </c>
      <c r="M48" s="26">
        <f t="shared" si="6"/>
        <v>109709.6</v>
      </c>
      <c r="N48" s="28"/>
      <c r="O48" s="28">
        <v>66487</v>
      </c>
      <c r="P48" s="26">
        <f t="shared" si="7"/>
        <v>66487</v>
      </c>
      <c r="Q48" s="28"/>
    </row>
    <row r="49" spans="1:17" ht="63" customHeight="1" x14ac:dyDescent="0.3">
      <c r="A49" s="22" t="s">
        <v>93</v>
      </c>
      <c r="B49" s="23" t="s">
        <v>94</v>
      </c>
      <c r="C49" s="26">
        <f t="shared" si="4"/>
        <v>110040.2</v>
      </c>
      <c r="D49" s="26">
        <f t="shared" si="4"/>
        <v>110040.2</v>
      </c>
      <c r="E49" s="26">
        <f t="shared" si="4"/>
        <v>0</v>
      </c>
      <c r="F49" s="28">
        <v>16667</v>
      </c>
      <c r="G49" s="26">
        <f t="shared" si="8"/>
        <v>16667</v>
      </c>
      <c r="H49" s="28"/>
      <c r="I49" s="28">
        <v>0</v>
      </c>
      <c r="J49" s="26">
        <f t="shared" si="5"/>
        <v>0</v>
      </c>
      <c r="K49" s="28"/>
      <c r="L49" s="28">
        <v>0</v>
      </c>
      <c r="M49" s="26">
        <f t="shared" si="6"/>
        <v>0</v>
      </c>
      <c r="N49" s="28"/>
      <c r="O49" s="28">
        <v>93373.2</v>
      </c>
      <c r="P49" s="26">
        <f t="shared" si="7"/>
        <v>93373.2</v>
      </c>
      <c r="Q49" s="28"/>
    </row>
    <row r="50" spans="1:17" ht="79.5" customHeight="1" x14ac:dyDescent="0.3">
      <c r="A50" s="22" t="s">
        <v>95</v>
      </c>
      <c r="B50" s="23" t="s">
        <v>96</v>
      </c>
      <c r="C50" s="26">
        <f t="shared" si="4"/>
        <v>77295</v>
      </c>
      <c r="D50" s="26">
        <f t="shared" si="4"/>
        <v>77295</v>
      </c>
      <c r="E50" s="26">
        <f t="shared" si="4"/>
        <v>212219.41</v>
      </c>
      <c r="F50" s="28">
        <v>77295</v>
      </c>
      <c r="G50" s="26">
        <f t="shared" si="8"/>
        <v>77295</v>
      </c>
      <c r="H50" s="28">
        <v>212219.41</v>
      </c>
      <c r="I50" s="28">
        <v>0</v>
      </c>
      <c r="J50" s="26">
        <f t="shared" si="5"/>
        <v>0</v>
      </c>
      <c r="K50" s="28"/>
      <c r="L50" s="28">
        <v>0</v>
      </c>
      <c r="M50" s="26">
        <f t="shared" si="6"/>
        <v>0</v>
      </c>
      <c r="N50" s="28"/>
      <c r="O50" s="28">
        <v>0</v>
      </c>
      <c r="P50" s="26">
        <f t="shared" si="7"/>
        <v>0</v>
      </c>
      <c r="Q50" s="28"/>
    </row>
    <row r="51" spans="1:17" ht="75.75" customHeight="1" x14ac:dyDescent="0.3">
      <c r="A51" s="22" t="s">
        <v>97</v>
      </c>
      <c r="B51" s="23" t="s">
        <v>98</v>
      </c>
      <c r="C51" s="26">
        <f t="shared" si="4"/>
        <v>340924.8</v>
      </c>
      <c r="D51" s="26">
        <f t="shared" si="4"/>
        <v>340924.8</v>
      </c>
      <c r="E51" s="26">
        <f t="shared" si="4"/>
        <v>0</v>
      </c>
      <c r="F51" s="28">
        <v>340924.8</v>
      </c>
      <c r="G51" s="26">
        <f t="shared" si="8"/>
        <v>340924.8</v>
      </c>
      <c r="H51" s="28"/>
      <c r="I51" s="28">
        <v>0</v>
      </c>
      <c r="J51" s="26">
        <f t="shared" si="5"/>
        <v>0</v>
      </c>
      <c r="K51" s="28"/>
      <c r="L51" s="28">
        <v>0</v>
      </c>
      <c r="M51" s="26">
        <f t="shared" si="6"/>
        <v>0</v>
      </c>
      <c r="N51" s="28"/>
      <c r="O51" s="28">
        <v>0</v>
      </c>
      <c r="P51" s="26">
        <f t="shared" si="7"/>
        <v>0</v>
      </c>
      <c r="Q51" s="28"/>
    </row>
    <row r="52" spans="1:17" ht="87.75" customHeight="1" x14ac:dyDescent="0.3">
      <c r="A52" s="22" t="s">
        <v>99</v>
      </c>
      <c r="B52" s="23" t="s">
        <v>100</v>
      </c>
      <c r="C52" s="26">
        <f>F52+I52+L52+O52</f>
        <v>0</v>
      </c>
      <c r="D52" s="26">
        <f t="shared" si="4"/>
        <v>137490</v>
      </c>
      <c r="E52" s="26">
        <f>H52+K52+N52+Q52</f>
        <v>0</v>
      </c>
      <c r="F52" s="28"/>
      <c r="G52" s="28">
        <v>137490</v>
      </c>
      <c r="H52" s="28"/>
      <c r="I52" s="28">
        <v>0</v>
      </c>
      <c r="J52" s="26">
        <f t="shared" si="5"/>
        <v>0</v>
      </c>
      <c r="K52" s="28"/>
      <c r="L52" s="28"/>
      <c r="M52" s="26">
        <f t="shared" si="6"/>
        <v>0</v>
      </c>
      <c r="N52" s="28"/>
      <c r="O52" s="28"/>
      <c r="P52" s="26">
        <f t="shared" si="7"/>
        <v>0</v>
      </c>
      <c r="Q52" s="28"/>
    </row>
    <row r="53" spans="1:17" ht="63" customHeight="1" x14ac:dyDescent="0.3">
      <c r="A53" s="22" t="s">
        <v>101</v>
      </c>
      <c r="B53" s="23" t="s">
        <v>102</v>
      </c>
      <c r="C53" s="26">
        <f t="shared" si="4"/>
        <v>45367.1</v>
      </c>
      <c r="D53" s="26">
        <f t="shared" si="4"/>
        <v>45367.1</v>
      </c>
      <c r="E53" s="26">
        <f t="shared" si="4"/>
        <v>0</v>
      </c>
      <c r="F53" s="28">
        <v>8885.2999999999993</v>
      </c>
      <c r="G53" s="26">
        <f t="shared" si="8"/>
        <v>8885.2999999999993</v>
      </c>
      <c r="H53" s="28"/>
      <c r="I53" s="28">
        <v>11338.7</v>
      </c>
      <c r="J53" s="26">
        <f t="shared" si="5"/>
        <v>11338.7</v>
      </c>
      <c r="K53" s="28"/>
      <c r="L53" s="28">
        <v>12867.099999999999</v>
      </c>
      <c r="M53" s="26">
        <f t="shared" si="6"/>
        <v>12867.099999999999</v>
      </c>
      <c r="N53" s="28"/>
      <c r="O53" s="28">
        <v>12276</v>
      </c>
      <c r="P53" s="26">
        <f t="shared" si="7"/>
        <v>12276</v>
      </c>
      <c r="Q53" s="28"/>
    </row>
    <row r="54" spans="1:17" ht="105" customHeight="1" x14ac:dyDescent="0.3">
      <c r="A54" s="22" t="s">
        <v>103</v>
      </c>
      <c r="B54" s="23" t="s">
        <v>104</v>
      </c>
      <c r="C54" s="26">
        <f t="shared" si="4"/>
        <v>85474</v>
      </c>
      <c r="D54" s="26">
        <f t="shared" si="4"/>
        <v>85474</v>
      </c>
      <c r="E54" s="26">
        <f t="shared" si="4"/>
        <v>0</v>
      </c>
      <c r="F54" s="28">
        <v>45072.4</v>
      </c>
      <c r="G54" s="26">
        <f t="shared" si="8"/>
        <v>45072.4</v>
      </c>
      <c r="H54" s="28"/>
      <c r="I54" s="28">
        <v>40401.599999999999</v>
      </c>
      <c r="J54" s="26">
        <f t="shared" si="5"/>
        <v>40401.599999999999</v>
      </c>
      <c r="K54" s="28"/>
      <c r="L54" s="28">
        <v>0</v>
      </c>
      <c r="M54" s="26">
        <f t="shared" si="6"/>
        <v>0</v>
      </c>
      <c r="N54" s="28"/>
      <c r="O54" s="28">
        <v>0</v>
      </c>
      <c r="P54" s="26">
        <f t="shared" si="7"/>
        <v>0</v>
      </c>
      <c r="Q54" s="28"/>
    </row>
    <row r="55" spans="1:17" ht="90" customHeight="1" x14ac:dyDescent="0.3">
      <c r="A55" s="22" t="s">
        <v>105</v>
      </c>
      <c r="B55" s="23" t="s">
        <v>106</v>
      </c>
      <c r="C55" s="26">
        <f t="shared" si="4"/>
        <v>70107</v>
      </c>
      <c r="D55" s="26">
        <f t="shared" si="4"/>
        <v>70107</v>
      </c>
      <c r="E55" s="26">
        <f t="shared" si="4"/>
        <v>0</v>
      </c>
      <c r="F55" s="28">
        <v>70107</v>
      </c>
      <c r="G55" s="26">
        <f t="shared" si="8"/>
        <v>70107</v>
      </c>
      <c r="H55" s="28"/>
      <c r="I55" s="28">
        <v>0</v>
      </c>
      <c r="J55" s="26">
        <f t="shared" si="5"/>
        <v>0</v>
      </c>
      <c r="K55" s="28"/>
      <c r="L55" s="28">
        <v>0</v>
      </c>
      <c r="M55" s="26">
        <f t="shared" si="6"/>
        <v>0</v>
      </c>
      <c r="N55" s="28"/>
      <c r="O55" s="28">
        <v>0</v>
      </c>
      <c r="P55" s="26">
        <f t="shared" si="7"/>
        <v>0</v>
      </c>
      <c r="Q55" s="28"/>
    </row>
    <row r="56" spans="1:17" ht="102.75" customHeight="1" x14ac:dyDescent="0.3">
      <c r="A56" s="22" t="s">
        <v>107</v>
      </c>
      <c r="B56" s="23" t="s">
        <v>108</v>
      </c>
      <c r="C56" s="26">
        <f t="shared" si="4"/>
        <v>15579.3</v>
      </c>
      <c r="D56" s="26">
        <f t="shared" si="4"/>
        <v>15579.3</v>
      </c>
      <c r="E56" s="26">
        <f t="shared" si="4"/>
        <v>0</v>
      </c>
      <c r="F56" s="28">
        <v>15579.3</v>
      </c>
      <c r="G56" s="26">
        <f t="shared" si="8"/>
        <v>15579.3</v>
      </c>
      <c r="H56" s="28"/>
      <c r="I56" s="28">
        <v>0</v>
      </c>
      <c r="J56" s="26">
        <f t="shared" si="5"/>
        <v>0</v>
      </c>
      <c r="K56" s="28"/>
      <c r="L56" s="28">
        <v>0</v>
      </c>
      <c r="M56" s="26">
        <f t="shared" si="6"/>
        <v>0</v>
      </c>
      <c r="N56" s="28"/>
      <c r="O56" s="28"/>
      <c r="P56" s="26">
        <f t="shared" si="7"/>
        <v>0</v>
      </c>
      <c r="Q56" s="28"/>
    </row>
    <row r="57" spans="1:17" ht="87" customHeight="1" x14ac:dyDescent="0.3">
      <c r="A57" s="22" t="s">
        <v>109</v>
      </c>
      <c r="B57" s="23" t="s">
        <v>110</v>
      </c>
      <c r="C57" s="26">
        <f t="shared" si="4"/>
        <v>5823.9</v>
      </c>
      <c r="D57" s="26">
        <f t="shared" si="4"/>
        <v>5823.9</v>
      </c>
      <c r="E57" s="26">
        <f t="shared" si="4"/>
        <v>0</v>
      </c>
      <c r="F57" s="28">
        <v>5823.9</v>
      </c>
      <c r="G57" s="26">
        <f t="shared" si="8"/>
        <v>5823.9</v>
      </c>
      <c r="H57" s="26"/>
      <c r="I57" s="28">
        <v>0</v>
      </c>
      <c r="J57" s="26">
        <f t="shared" si="5"/>
        <v>0</v>
      </c>
      <c r="K57" s="26"/>
      <c r="L57" s="28">
        <v>0</v>
      </c>
      <c r="M57" s="26">
        <f t="shared" si="6"/>
        <v>0</v>
      </c>
      <c r="N57" s="28"/>
      <c r="O57" s="26"/>
      <c r="P57" s="26">
        <f t="shared" si="7"/>
        <v>0</v>
      </c>
      <c r="Q57" s="28"/>
    </row>
    <row r="58" spans="1:17" ht="87" customHeight="1" x14ac:dyDescent="0.3">
      <c r="A58" s="22" t="s">
        <v>111</v>
      </c>
      <c r="B58" s="23" t="s">
        <v>112</v>
      </c>
      <c r="C58" s="26">
        <f t="shared" si="4"/>
        <v>0</v>
      </c>
      <c r="D58" s="26">
        <f t="shared" si="4"/>
        <v>0</v>
      </c>
      <c r="E58" s="26">
        <f t="shared" si="4"/>
        <v>0</v>
      </c>
      <c r="F58" s="28"/>
      <c r="G58" s="26">
        <f t="shared" si="8"/>
        <v>0</v>
      </c>
      <c r="H58" s="26"/>
      <c r="I58" s="28">
        <v>0</v>
      </c>
      <c r="J58" s="26">
        <f t="shared" si="5"/>
        <v>0</v>
      </c>
      <c r="K58" s="26"/>
      <c r="L58" s="28">
        <v>0</v>
      </c>
      <c r="M58" s="26">
        <f t="shared" si="6"/>
        <v>0</v>
      </c>
      <c r="N58" s="28"/>
      <c r="O58" s="26"/>
      <c r="P58" s="26"/>
      <c r="Q58" s="28"/>
    </row>
    <row r="59" spans="1:17" ht="87" customHeight="1" x14ac:dyDescent="0.3">
      <c r="A59" s="22" t="s">
        <v>113</v>
      </c>
      <c r="B59" s="23" t="s">
        <v>138</v>
      </c>
      <c r="C59" s="26">
        <f t="shared" si="4"/>
        <v>0</v>
      </c>
      <c r="D59" s="26">
        <f>G59+J59+M59+P59</f>
        <v>0</v>
      </c>
      <c r="E59" s="26">
        <f>H59+K59+N59+Q59</f>
        <v>530</v>
      </c>
      <c r="F59" s="28"/>
      <c r="G59" s="26">
        <f t="shared" si="8"/>
        <v>0</v>
      </c>
      <c r="H59" s="26">
        <v>530</v>
      </c>
      <c r="I59" s="28"/>
      <c r="J59" s="26"/>
      <c r="K59" s="26"/>
      <c r="L59" s="28"/>
      <c r="M59" s="26"/>
      <c r="N59" s="28"/>
      <c r="O59" s="26"/>
      <c r="P59" s="26"/>
      <c r="Q59" s="28"/>
    </row>
    <row r="60" spans="1:17" ht="76.5" customHeight="1" x14ac:dyDescent="0.3">
      <c r="A60" s="22" t="s">
        <v>114</v>
      </c>
      <c r="B60" s="23" t="s">
        <v>115</v>
      </c>
      <c r="C60" s="26">
        <f t="shared" si="4"/>
        <v>117413</v>
      </c>
      <c r="D60" s="26">
        <f t="shared" si="4"/>
        <v>117413</v>
      </c>
      <c r="E60" s="26">
        <f t="shared" si="4"/>
        <v>0</v>
      </c>
      <c r="F60" s="28">
        <v>23050</v>
      </c>
      <c r="G60" s="26">
        <f t="shared" si="8"/>
        <v>23050</v>
      </c>
      <c r="H60" s="28"/>
      <c r="I60" s="28">
        <v>34314</v>
      </c>
      <c r="J60" s="26">
        <f t="shared" si="5"/>
        <v>34314</v>
      </c>
      <c r="K60" s="28"/>
      <c r="L60" s="28">
        <v>36496.5</v>
      </c>
      <c r="M60" s="26">
        <f t="shared" si="6"/>
        <v>36496.5</v>
      </c>
      <c r="N60" s="28"/>
      <c r="O60" s="28">
        <v>23552.5</v>
      </c>
      <c r="P60" s="26">
        <f t="shared" si="7"/>
        <v>23552.5</v>
      </c>
      <c r="Q60" s="28"/>
    </row>
    <row r="61" spans="1:17" ht="75" customHeight="1" x14ac:dyDescent="0.3">
      <c r="A61" s="22" t="s">
        <v>116</v>
      </c>
      <c r="B61" s="23" t="s">
        <v>117</v>
      </c>
      <c r="C61" s="26">
        <f t="shared" si="4"/>
        <v>115962.9</v>
      </c>
      <c r="D61" s="26">
        <f t="shared" si="4"/>
        <v>115962.9</v>
      </c>
      <c r="E61" s="26">
        <f t="shared" si="4"/>
        <v>0</v>
      </c>
      <c r="F61" s="28">
        <v>23202.2</v>
      </c>
      <c r="G61" s="26">
        <f t="shared" si="8"/>
        <v>23202.2</v>
      </c>
      <c r="H61" s="28"/>
      <c r="I61" s="28">
        <v>92760.7</v>
      </c>
      <c r="J61" s="26">
        <f t="shared" si="5"/>
        <v>92760.7</v>
      </c>
      <c r="K61" s="28"/>
      <c r="L61" s="28">
        <v>0</v>
      </c>
      <c r="M61" s="26">
        <f t="shared" si="6"/>
        <v>0</v>
      </c>
      <c r="N61" s="28"/>
      <c r="O61" s="28">
        <v>0</v>
      </c>
      <c r="P61" s="26">
        <f t="shared" si="7"/>
        <v>0</v>
      </c>
      <c r="Q61" s="28"/>
    </row>
    <row r="62" spans="1:17" ht="91.5" customHeight="1" x14ac:dyDescent="0.3">
      <c r="A62" s="22" t="s">
        <v>118</v>
      </c>
      <c r="B62" s="23" t="s">
        <v>119</v>
      </c>
      <c r="C62" s="26">
        <f t="shared" si="4"/>
        <v>145348.4</v>
      </c>
      <c r="D62" s="26">
        <f t="shared" si="4"/>
        <v>145348.4</v>
      </c>
      <c r="E62" s="26">
        <f t="shared" si="4"/>
        <v>0</v>
      </c>
      <c r="F62" s="28">
        <v>145348.4</v>
      </c>
      <c r="G62" s="26">
        <f t="shared" si="8"/>
        <v>145348.4</v>
      </c>
      <c r="H62" s="28"/>
      <c r="I62" s="28">
        <v>0</v>
      </c>
      <c r="J62" s="26">
        <f t="shared" si="5"/>
        <v>0</v>
      </c>
      <c r="K62" s="28"/>
      <c r="L62" s="28"/>
      <c r="M62" s="26">
        <f t="shared" si="6"/>
        <v>0</v>
      </c>
      <c r="N62" s="28"/>
      <c r="O62" s="28">
        <v>0</v>
      </c>
      <c r="P62" s="26">
        <f t="shared" si="7"/>
        <v>0</v>
      </c>
      <c r="Q62" s="28"/>
    </row>
    <row r="63" spans="1:17" ht="96.75" customHeight="1" x14ac:dyDescent="0.3">
      <c r="A63" s="22" t="s">
        <v>120</v>
      </c>
      <c r="B63" s="23" t="s">
        <v>121</v>
      </c>
      <c r="C63" s="26">
        <f>F63+I63+L63+O63</f>
        <v>0</v>
      </c>
      <c r="D63" s="26">
        <f>G63+J63+M63+P63</f>
        <v>338967.2</v>
      </c>
      <c r="E63" s="26">
        <f>H63+K63+N63+Q63</f>
        <v>0</v>
      </c>
      <c r="F63" s="26"/>
      <c r="G63" s="26">
        <v>84741.8</v>
      </c>
      <c r="H63" s="28"/>
      <c r="I63" s="28"/>
      <c r="J63" s="26">
        <v>84741.8</v>
      </c>
      <c r="K63" s="28"/>
      <c r="L63" s="28"/>
      <c r="M63" s="26">
        <v>84741.8</v>
      </c>
      <c r="N63" s="28"/>
      <c r="O63" s="28"/>
      <c r="P63" s="26">
        <v>84741.8</v>
      </c>
      <c r="Q63" s="28"/>
    </row>
    <row r="64" spans="1:17" ht="71.25" customHeight="1" x14ac:dyDescent="0.3">
      <c r="A64" s="22" t="s">
        <v>122</v>
      </c>
      <c r="B64" s="23" t="s">
        <v>123</v>
      </c>
      <c r="C64" s="26">
        <f t="shared" si="4"/>
        <v>286851.59999999998</v>
      </c>
      <c r="D64" s="26">
        <f t="shared" si="4"/>
        <v>286851.59999999998</v>
      </c>
      <c r="E64" s="26">
        <f t="shared" si="4"/>
        <v>0</v>
      </c>
      <c r="F64" s="28"/>
      <c r="G64" s="26">
        <f t="shared" si="8"/>
        <v>0</v>
      </c>
      <c r="H64" s="28"/>
      <c r="I64" s="28"/>
      <c r="J64" s="26">
        <f t="shared" si="5"/>
        <v>0</v>
      </c>
      <c r="K64" s="28"/>
      <c r="L64" s="28">
        <v>143425.79999999999</v>
      </c>
      <c r="M64" s="26">
        <f t="shared" si="6"/>
        <v>143425.79999999999</v>
      </c>
      <c r="N64" s="28"/>
      <c r="O64" s="28">
        <v>143425.79999999999</v>
      </c>
      <c r="P64" s="26">
        <f t="shared" si="7"/>
        <v>143425.79999999999</v>
      </c>
      <c r="Q64" s="28"/>
    </row>
    <row r="65" spans="1:17" ht="99" customHeight="1" x14ac:dyDescent="0.3">
      <c r="A65" s="22" t="s">
        <v>124</v>
      </c>
      <c r="B65" s="23" t="s">
        <v>125</v>
      </c>
      <c r="C65" s="26">
        <f t="shared" si="4"/>
        <v>1804515.2</v>
      </c>
      <c r="D65" s="26">
        <f t="shared" si="4"/>
        <v>1804515.2</v>
      </c>
      <c r="E65" s="26">
        <f t="shared" si="4"/>
        <v>0</v>
      </c>
      <c r="F65" s="28">
        <v>541354.6</v>
      </c>
      <c r="G65" s="26">
        <f t="shared" si="8"/>
        <v>541354.6</v>
      </c>
      <c r="H65" s="26"/>
      <c r="I65" s="28">
        <v>270677.20000000007</v>
      </c>
      <c r="J65" s="26">
        <f t="shared" si="5"/>
        <v>270677.20000000007</v>
      </c>
      <c r="K65" s="26"/>
      <c r="L65" s="28">
        <v>631580.30000000005</v>
      </c>
      <c r="M65" s="26">
        <f t="shared" si="6"/>
        <v>631580.30000000005</v>
      </c>
      <c r="N65" s="28"/>
      <c r="O65" s="28">
        <v>360903.09999999986</v>
      </c>
      <c r="P65" s="26">
        <f t="shared" si="7"/>
        <v>360903.09999999986</v>
      </c>
      <c r="Q65" s="28"/>
    </row>
    <row r="66" spans="1:17" ht="93.75" customHeight="1" x14ac:dyDescent="0.3">
      <c r="A66" s="22" t="s">
        <v>126</v>
      </c>
      <c r="B66" s="23" t="s">
        <v>127</v>
      </c>
      <c r="C66" s="26">
        <f t="shared" si="4"/>
        <v>888</v>
      </c>
      <c r="D66" s="26">
        <f t="shared" si="4"/>
        <v>888</v>
      </c>
      <c r="E66" s="26">
        <f t="shared" si="4"/>
        <v>888</v>
      </c>
      <c r="F66" s="28">
        <v>888</v>
      </c>
      <c r="G66" s="26">
        <f t="shared" si="8"/>
        <v>888</v>
      </c>
      <c r="H66" s="26">
        <v>888</v>
      </c>
      <c r="I66" s="28">
        <v>0</v>
      </c>
      <c r="J66" s="26">
        <f t="shared" si="5"/>
        <v>0</v>
      </c>
      <c r="K66" s="26"/>
      <c r="L66" s="28">
        <v>0</v>
      </c>
      <c r="M66" s="26">
        <f t="shared" si="6"/>
        <v>0</v>
      </c>
      <c r="N66" s="28"/>
      <c r="O66" s="28"/>
      <c r="P66" s="26">
        <f t="shared" si="7"/>
        <v>0</v>
      </c>
      <c r="Q66" s="28"/>
    </row>
    <row r="67" spans="1:17" ht="93.75" customHeight="1" x14ac:dyDescent="0.3">
      <c r="A67" s="22" t="s">
        <v>128</v>
      </c>
      <c r="B67" s="23" t="s">
        <v>129</v>
      </c>
      <c r="C67" s="26">
        <f t="shared" si="4"/>
        <v>0</v>
      </c>
      <c r="D67" s="26">
        <f t="shared" si="4"/>
        <v>20929.7</v>
      </c>
      <c r="E67" s="26">
        <f t="shared" si="4"/>
        <v>0</v>
      </c>
      <c r="F67" s="28"/>
      <c r="G67" s="26">
        <v>20929.7</v>
      </c>
      <c r="H67" s="26"/>
      <c r="I67" s="28"/>
      <c r="J67" s="26">
        <f t="shared" si="5"/>
        <v>0</v>
      </c>
      <c r="K67" s="26"/>
      <c r="L67" s="28"/>
      <c r="M67" s="26">
        <f t="shared" si="6"/>
        <v>0</v>
      </c>
      <c r="N67" s="28"/>
      <c r="O67" s="28"/>
      <c r="P67" s="26">
        <f t="shared" si="7"/>
        <v>0</v>
      </c>
      <c r="Q67" s="28"/>
    </row>
    <row r="68" spans="1:17" ht="93.75" customHeight="1" x14ac:dyDescent="0.3">
      <c r="A68" s="22" t="s">
        <v>130</v>
      </c>
      <c r="B68" s="23" t="s">
        <v>139</v>
      </c>
      <c r="C68" s="26">
        <f t="shared" si="4"/>
        <v>0</v>
      </c>
      <c r="D68" s="26">
        <f t="shared" si="4"/>
        <v>428.4</v>
      </c>
      <c r="E68" s="26">
        <f t="shared" si="4"/>
        <v>0</v>
      </c>
      <c r="F68" s="28"/>
      <c r="G68" s="26">
        <v>428.4</v>
      </c>
      <c r="H68" s="26"/>
      <c r="I68" s="28"/>
      <c r="J68" s="26">
        <f t="shared" si="5"/>
        <v>0</v>
      </c>
      <c r="K68" s="26"/>
      <c r="L68" s="28"/>
      <c r="M68" s="26">
        <f t="shared" si="6"/>
        <v>0</v>
      </c>
      <c r="N68" s="28"/>
      <c r="O68" s="28"/>
      <c r="P68" s="26">
        <f t="shared" si="7"/>
        <v>0</v>
      </c>
      <c r="Q68" s="28"/>
    </row>
    <row r="69" spans="1:17" ht="93.75" customHeight="1" x14ac:dyDescent="0.3">
      <c r="A69" s="22" t="s">
        <v>131</v>
      </c>
      <c r="B69" s="23" t="s">
        <v>132</v>
      </c>
      <c r="C69" s="26">
        <f t="shared" si="4"/>
        <v>0</v>
      </c>
      <c r="D69" s="26">
        <f>G69+J69+M69+P69</f>
        <v>171904.89999999997</v>
      </c>
      <c r="E69" s="26">
        <f t="shared" si="4"/>
        <v>2008.45</v>
      </c>
      <c r="F69" s="28"/>
      <c r="G69" s="26">
        <v>9262.7000000000007</v>
      </c>
      <c r="H69" s="26">
        <v>2008.45</v>
      </c>
      <c r="I69" s="28"/>
      <c r="J69" s="26">
        <v>37987.399999999994</v>
      </c>
      <c r="K69" s="26"/>
      <c r="L69" s="28"/>
      <c r="M69" s="26">
        <v>52039.1</v>
      </c>
      <c r="N69" s="28"/>
      <c r="O69" s="28"/>
      <c r="P69" s="26">
        <v>72615.7</v>
      </c>
      <c r="Q69" s="28"/>
    </row>
    <row r="70" spans="1:17" ht="93.75" customHeight="1" x14ac:dyDescent="0.3">
      <c r="A70" s="22" t="s">
        <v>133</v>
      </c>
      <c r="B70" s="23" t="s">
        <v>134</v>
      </c>
      <c r="C70" s="26">
        <f t="shared" si="4"/>
        <v>0</v>
      </c>
      <c r="D70" s="26">
        <f t="shared" si="4"/>
        <v>108840.5</v>
      </c>
      <c r="E70" s="26">
        <f t="shared" si="4"/>
        <v>0</v>
      </c>
      <c r="F70" s="28"/>
      <c r="G70" s="26">
        <v>3720</v>
      </c>
      <c r="H70" s="26"/>
      <c r="I70" s="28"/>
      <c r="J70" s="26">
        <v>41099.699999999997</v>
      </c>
      <c r="K70" s="26"/>
      <c r="L70" s="28"/>
      <c r="M70" s="26">
        <v>21340.199999999997</v>
      </c>
      <c r="N70" s="28"/>
      <c r="O70" s="28"/>
      <c r="P70" s="26">
        <v>42680.600000000006</v>
      </c>
      <c r="Q70" s="28"/>
    </row>
    <row r="71" spans="1:17" x14ac:dyDescent="0.3">
      <c r="B71" s="35" t="s">
        <v>135</v>
      </c>
      <c r="E71" s="5"/>
      <c r="N71" s="10"/>
    </row>
    <row r="72" spans="1:17" x14ac:dyDescent="0.3">
      <c r="B72" s="35"/>
      <c r="E72" s="5"/>
      <c r="N72" s="10"/>
    </row>
    <row r="73" spans="1:17" x14ac:dyDescent="0.3">
      <c r="B73" s="14" t="s">
        <v>136</v>
      </c>
    </row>
    <row r="74" spans="1:17" x14ac:dyDescent="0.3">
      <c r="B74" s="14" t="s">
        <v>137</v>
      </c>
    </row>
    <row r="75" spans="1:17" x14ac:dyDescent="0.3">
      <c r="B75" s="36" t="s">
        <v>140</v>
      </c>
    </row>
    <row r="76" spans="1:17" x14ac:dyDescent="0.3">
      <c r="B76" s="36" t="s">
        <v>141</v>
      </c>
    </row>
  </sheetData>
  <mergeCells count="12">
    <mergeCell ref="A7:B7"/>
    <mergeCell ref="A8:B8"/>
    <mergeCell ref="A10:B10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Byuje_ampop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2023-05-18T13:01:52Z</dcterms:modified>
</cp:coreProperties>
</file>