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Placement Auction" sheetId="8" r:id="rId1"/>
    <sheet name="Buyback Auction" sheetId="9" r:id="rId2"/>
  </sheets>
  <calcPr calcId="162913"/>
</workbook>
</file>

<file path=xl/calcChain.xml><?xml version="1.0" encoding="utf-8"?>
<calcChain xmlns="http://schemas.openxmlformats.org/spreadsheetml/2006/main">
  <c r="F8" i="9" l="1"/>
  <c r="H8" i="9" s="1"/>
  <c r="E8" i="9"/>
  <c r="G15" i="8" l="1"/>
  <c r="E15" i="8" l="1"/>
  <c r="F15" i="8"/>
  <c r="I15" i="8"/>
</calcChain>
</file>

<file path=xl/sharedStrings.xml><?xml version="1.0" encoding="utf-8"?>
<sst xmlns="http://schemas.openxmlformats.org/spreadsheetml/2006/main" count="47" uniqueCount="26">
  <si>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</si>
  <si>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</si>
  <si>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</si>
  <si>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</si>
  <si>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</si>
  <si>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</si>
  <si>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</si>
  <si>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</si>
  <si>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</si>
  <si>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</si>
  <si>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</si>
  <si>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</si>
  <si>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</si>
  <si>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Buyback Auctions</t>
  </si>
  <si>
    <t>Competitive</t>
  </si>
  <si>
    <t>Total</t>
  </si>
  <si>
    <t>Retail Sale</t>
  </si>
  <si>
    <t xml:space="preserve"> Non-competitive </t>
  </si>
  <si>
    <t>AMGB1129A332</t>
  </si>
  <si>
    <t>Government Treasury Securities Auctions</t>
  </si>
  <si>
    <t>AMGT52128247</t>
  </si>
  <si>
    <t>AMGT5204B248</t>
  </si>
  <si>
    <t>01.01.2024-31.01.2024</t>
  </si>
  <si>
    <t>AMGT52131258</t>
  </si>
  <si>
    <t>AMGB1029A292</t>
  </si>
  <si>
    <t>AMGB1129A316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</si>
</sst>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2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0" fontId="18" fillId="0" borderId="0" xfId="0" applyFont="1"/>
    <xf numFmtId="166" fontId="24" fillId="0" borderId="1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68" fontId="22" fillId="0" borderId="10" xfId="2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9" fontId="22" fillId="0" borderId="10" xfId="0" applyNumberFormat="1" applyFont="1" applyBorder="1" applyAlignment="1">
      <alignment horizontal="center" vertical="center"/>
    </xf>
    <xf numFmtId="166" fontId="22" fillId="0" borderId="10" xfId="3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horizontal="center" vertical="center"/>
    </xf>
    <xf numFmtId="43" fontId="18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169" fontId="18" fillId="0" borderId="0" xfId="0" applyNumberFormat="1" applyFont="1" applyAlignment="1">
      <alignment vertical="center"/>
    </xf>
    <xf numFmtId="168" fontId="18" fillId="0" borderId="0" xfId="0" applyNumberFormat="1" applyFont="1"/>
  </cellXfs>
  <cellStyles count="247">
    <cellStyle name="20% - Accent1" xfId="224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8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2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6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40" builtinId="46" customBuiltin="1"/>
    <cellStyle name="20% - Accent5 2" xfId="32"/>
    <cellStyle name="20% - Accent5 2 2" xfId="33"/>
    <cellStyle name="20% - Accent6" xfId="244" builtinId="50" customBuiltin="1"/>
    <cellStyle name="20% - Accent6 2" xfId="34"/>
    <cellStyle name="20% - Accent6 2 2" xfId="35"/>
    <cellStyle name="40% - Accent1" xfId="225" builtinId="31" customBuiltin="1"/>
    <cellStyle name="40% - Accent1 2" xfId="36"/>
    <cellStyle name="40% - Accent1 2 2" xfId="37"/>
    <cellStyle name="40% - Accent2" xfId="229" builtinId="35" customBuiltin="1"/>
    <cellStyle name="40% - Accent2 2" xfId="38"/>
    <cellStyle name="40% - Accent2 2 2" xfId="39"/>
    <cellStyle name="40% - Accent3" xfId="233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7" builtinId="43" customBuiltin="1"/>
    <cellStyle name="40% - Accent4 2" xfId="47"/>
    <cellStyle name="40% - Accent4 2 2" xfId="48"/>
    <cellStyle name="40% - Accent5" xfId="241" builtinId="47" customBuiltin="1"/>
    <cellStyle name="40% - Accent5 2" xfId="49"/>
    <cellStyle name="40% - Accent5 2 2" xfId="50"/>
    <cellStyle name="40% - Accent6" xfId="245" builtinId="51" customBuiltin="1"/>
    <cellStyle name="40% - Accent6 2" xfId="51"/>
    <cellStyle name="40% - Accent6 2 2" xfId="52"/>
    <cellStyle name="60% - Accent1" xfId="226" builtinId="32" customBuiltin="1"/>
    <cellStyle name="60% - Accent1 2" xfId="53"/>
    <cellStyle name="60% - Accent2" xfId="230" builtinId="36" customBuiltin="1"/>
    <cellStyle name="60% - Accent2 2" xfId="54"/>
    <cellStyle name="60% - Accent3" xfId="234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8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2" builtinId="48" customBuiltin="1"/>
    <cellStyle name="60% - Accent5 2" xfId="69"/>
    <cellStyle name="60% - Accent6" xfId="246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3" builtinId="29" customBuiltin="1"/>
    <cellStyle name="Accent1 2" xfId="77"/>
    <cellStyle name="Accent2" xfId="227" builtinId="33" customBuiltin="1"/>
    <cellStyle name="Accent2 2" xfId="78"/>
    <cellStyle name="Accent3" xfId="231" builtinId="37" customBuiltin="1"/>
    <cellStyle name="Accent3 2" xfId="79"/>
    <cellStyle name="Accent4" xfId="235" builtinId="41" customBuiltin="1"/>
    <cellStyle name="Accent4 2" xfId="80"/>
    <cellStyle name="Accent5" xfId="239" builtinId="45" customBuiltin="1"/>
    <cellStyle name="Accent5 2" xfId="81"/>
    <cellStyle name="Accent6" xfId="243" builtinId="49" customBuiltin="1"/>
    <cellStyle name="Accent6 2" xfId="82"/>
    <cellStyle name="Bad" xfId="213" builtinId="27" customBuiltin="1"/>
    <cellStyle name="Bad 2" xfId="83"/>
    <cellStyle name="Calculation" xfId="217" builtinId="22" customBuiltin="1"/>
    <cellStyle name="Calculation 2" xfId="84"/>
    <cellStyle name="Check Cell" xfId="219" builtinId="23" customBuiltin="1"/>
    <cellStyle name="Check Cell 2" xfId="85"/>
    <cellStyle name="Comma" xfId="20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1" builtinId="53" customBuiltin="1"/>
    <cellStyle name="Explanatory Text 2" xfId="110"/>
    <cellStyle name="Good" xfId="212" builtinId="26" customBuiltin="1"/>
    <cellStyle name="Good 2" xfId="111"/>
    <cellStyle name="Heading 1" xfId="208" builtinId="16" customBuiltin="1"/>
    <cellStyle name="Heading 1 2" xfId="112"/>
    <cellStyle name="Heading 2" xfId="209" builtinId="17" customBuiltin="1"/>
    <cellStyle name="Heading 2 2" xfId="113"/>
    <cellStyle name="Heading 3" xfId="210" builtinId="18" customBuiltin="1"/>
    <cellStyle name="Heading 3 2" xfId="114"/>
    <cellStyle name="Heading 4" xfId="211" builtinId="19" customBuiltin="1"/>
    <cellStyle name="Heading 4 2" xfId="115"/>
    <cellStyle name="Hyperlink 2" xfId="116"/>
    <cellStyle name="Input" xfId="215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8" builtinId="24" customBuiltin="1"/>
    <cellStyle name="Linked Cell 2" xfId="125"/>
    <cellStyle name="Neutral" xfId="214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6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7" builtinId="15" customBuiltin="1"/>
    <cellStyle name="Total" xfId="222" builtinId="25" customBuiltin="1"/>
    <cellStyle name="Total 2" xfId="195"/>
    <cellStyle name="Warning Text" xfId="220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zoomScale="106" zoomScaleNormal="106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4" sqref="B24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6" width="20.7109375" style="2" bestFit="1" customWidth="1"/>
    <col min="7" max="7" width="24.7109375" style="2" bestFit="1" customWidth="1"/>
    <col min="8" max="8" width="10.28515625" style="2" bestFit="1" customWidth="1"/>
    <col min="9" max="9" width="12" style="2" customWidth="1"/>
    <col min="10" max="10" width="13.42578125" style="2" bestFit="1" customWidth="1"/>
    <col min="11" max="11" width="13.7109375" style="2" bestFit="1" customWidth="1"/>
    <col min="12" max="16384" width="9.140625" style="2"/>
  </cols>
  <sheetData>
    <row r="1" spans="1:27" ht="9" customHeight="1" x14ac:dyDescent="0.3"/>
    <row r="2" spans="1:27" ht="17.25" x14ac:dyDescent="0.3">
      <c r="A2" s="24" t="s">
        <v>19</v>
      </c>
      <c r="C2" s="3"/>
      <c r="D2" s="4"/>
      <c r="G2" s="32" t="s">
        <v>22</v>
      </c>
    </row>
    <row r="3" spans="1:27" ht="9" customHeight="1" x14ac:dyDescent="0.3"/>
    <row r="4" spans="1:27" ht="36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</row>
    <row r="5" spans="1:27" s="39" customFormat="1" ht="16.5" customHeight="1" x14ac:dyDescent="0.25">
      <c r="A5" s="35">
        <v>45300</v>
      </c>
      <c r="B5" s="35">
        <v>45301</v>
      </c>
      <c r="C5" s="36" t="s">
        <v>18</v>
      </c>
      <c r="D5" s="36" t="s">
        <v>14</v>
      </c>
      <c r="E5" s="36">
        <v>50000000000</v>
      </c>
      <c r="F5" s="36">
        <v>67165230000</v>
      </c>
      <c r="G5" s="7">
        <v>50000000000</v>
      </c>
      <c r="H5" s="37">
        <v>93.88</v>
      </c>
      <c r="I5" s="33">
        <v>0.109524</v>
      </c>
      <c r="J5" s="33">
        <v>0.11990000000000001</v>
      </c>
      <c r="K5" s="35">
        <v>48881</v>
      </c>
      <c r="L5" s="38"/>
      <c r="M5" s="38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s="39" customFormat="1" ht="16.5" customHeight="1" x14ac:dyDescent="0.25">
      <c r="A6" s="35">
        <v>45301</v>
      </c>
      <c r="B6" s="35">
        <v>45301</v>
      </c>
      <c r="C6" s="36" t="s">
        <v>18</v>
      </c>
      <c r="D6" s="36" t="s">
        <v>16</v>
      </c>
      <c r="E6" s="7">
        <v>504900000</v>
      </c>
      <c r="F6" s="7">
        <v>504900000</v>
      </c>
      <c r="G6" s="7">
        <v>504900000</v>
      </c>
      <c r="H6" s="37">
        <v>93.88</v>
      </c>
      <c r="I6" s="33">
        <v>0.109524</v>
      </c>
      <c r="J6" s="33"/>
      <c r="K6" s="35">
        <v>48881</v>
      </c>
      <c r="L6" s="38"/>
      <c r="M6" s="3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39" customFormat="1" ht="16.5" customHeight="1" x14ac:dyDescent="0.25">
      <c r="A7" s="35">
        <v>45306</v>
      </c>
      <c r="B7" s="35">
        <v>45307</v>
      </c>
      <c r="C7" s="36" t="s">
        <v>23</v>
      </c>
      <c r="D7" s="36" t="s">
        <v>14</v>
      </c>
      <c r="E7" s="36">
        <v>5000000000</v>
      </c>
      <c r="F7" s="36">
        <v>12163000000</v>
      </c>
      <c r="G7" s="7">
        <v>5000000000</v>
      </c>
      <c r="H7" s="37">
        <v>90.27</v>
      </c>
      <c r="I7" s="33">
        <v>0.106881</v>
      </c>
      <c r="J7" s="33">
        <v>0.109999</v>
      </c>
      <c r="K7" s="35">
        <v>45670</v>
      </c>
      <c r="L7" s="38"/>
      <c r="M7" s="3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s="39" customFormat="1" ht="16.5" customHeight="1" x14ac:dyDescent="0.25">
      <c r="A8" s="35">
        <v>45307</v>
      </c>
      <c r="B8" s="35">
        <v>45307</v>
      </c>
      <c r="C8" s="36" t="s">
        <v>23</v>
      </c>
      <c r="D8" s="36" t="s">
        <v>17</v>
      </c>
      <c r="E8" s="36">
        <v>1000000000</v>
      </c>
      <c r="F8" s="36">
        <v>860000000</v>
      </c>
      <c r="G8" s="7">
        <v>860000000</v>
      </c>
      <c r="H8" s="37">
        <v>90.27</v>
      </c>
      <c r="I8" s="33">
        <v>0.106881</v>
      </c>
      <c r="J8" s="33"/>
      <c r="K8" s="35">
        <v>45670</v>
      </c>
      <c r="L8" s="38"/>
      <c r="M8" s="38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s="39" customFormat="1" ht="16.5" customHeight="1" x14ac:dyDescent="0.25">
      <c r="A9" s="35">
        <v>45307</v>
      </c>
      <c r="B9" s="35">
        <v>45307</v>
      </c>
      <c r="C9" s="36" t="s">
        <v>23</v>
      </c>
      <c r="D9" s="36" t="s">
        <v>16</v>
      </c>
      <c r="E9" s="7">
        <v>235122000</v>
      </c>
      <c r="F9" s="7">
        <v>235122000</v>
      </c>
      <c r="G9" s="7">
        <v>235122000</v>
      </c>
      <c r="H9" s="37">
        <v>90.27</v>
      </c>
      <c r="I9" s="33">
        <v>0.106881</v>
      </c>
      <c r="J9" s="33"/>
      <c r="K9" s="35">
        <v>45670</v>
      </c>
      <c r="L9" s="38"/>
      <c r="M9" s="38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s="39" customFormat="1" ht="16.5" customHeight="1" x14ac:dyDescent="0.25">
      <c r="A10" s="35">
        <v>45313</v>
      </c>
      <c r="B10" s="35">
        <v>45314</v>
      </c>
      <c r="C10" s="36" t="s">
        <v>21</v>
      </c>
      <c r="D10" s="36" t="s">
        <v>14</v>
      </c>
      <c r="E10" s="36">
        <v>5000000000</v>
      </c>
      <c r="F10" s="36">
        <v>8880460000</v>
      </c>
      <c r="G10" s="7">
        <v>5000000000</v>
      </c>
      <c r="H10" s="37">
        <v>92.27</v>
      </c>
      <c r="I10" s="33">
        <v>0.10552599999999999</v>
      </c>
      <c r="J10" s="33">
        <v>0.10979899999999999</v>
      </c>
      <c r="K10" s="35">
        <v>45600</v>
      </c>
      <c r="L10" s="38"/>
      <c r="M10" s="3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s="39" customFormat="1" ht="16.5" customHeight="1" x14ac:dyDescent="0.25">
      <c r="A11" s="35">
        <v>45314</v>
      </c>
      <c r="B11" s="35">
        <v>45314</v>
      </c>
      <c r="C11" s="36" t="s">
        <v>21</v>
      </c>
      <c r="D11" s="36" t="s">
        <v>16</v>
      </c>
      <c r="E11" s="36">
        <v>101122000</v>
      </c>
      <c r="F11" s="36">
        <v>101122000</v>
      </c>
      <c r="G11" s="7">
        <v>101122000</v>
      </c>
      <c r="H11" s="37">
        <v>92.27</v>
      </c>
      <c r="I11" s="33">
        <v>0.10552599999999999</v>
      </c>
      <c r="J11" s="33"/>
      <c r="K11" s="35">
        <v>45600</v>
      </c>
      <c r="L11" s="38"/>
      <c r="M11" s="3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s="39" customFormat="1" ht="16.5" customHeight="1" x14ac:dyDescent="0.25">
      <c r="A12" s="35">
        <v>45320</v>
      </c>
      <c r="B12" s="35">
        <v>45321</v>
      </c>
      <c r="C12" s="36" t="s">
        <v>20</v>
      </c>
      <c r="D12" s="36" t="s">
        <v>14</v>
      </c>
      <c r="E12" s="7">
        <v>3000000000</v>
      </c>
      <c r="F12" s="7">
        <v>4870980000</v>
      </c>
      <c r="G12" s="7">
        <v>3000000000</v>
      </c>
      <c r="H12" s="37">
        <v>94.66</v>
      </c>
      <c r="I12" s="33">
        <v>0.104101</v>
      </c>
      <c r="J12" s="33">
        <v>0.10979899999999999</v>
      </c>
      <c r="K12" s="35">
        <v>45516</v>
      </c>
      <c r="L12" s="38"/>
      <c r="M12" s="38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39" customFormat="1" ht="16.5" customHeight="1" x14ac:dyDescent="0.25">
      <c r="A13" s="35">
        <v>45321</v>
      </c>
      <c r="B13" s="35">
        <v>45321</v>
      </c>
      <c r="C13" s="36" t="s">
        <v>20</v>
      </c>
      <c r="D13" s="36" t="s">
        <v>16</v>
      </c>
      <c r="E13" s="36">
        <v>50643000</v>
      </c>
      <c r="F13" s="36">
        <v>50643000</v>
      </c>
      <c r="G13" s="7">
        <v>50643000</v>
      </c>
      <c r="H13" s="37">
        <v>94.66</v>
      </c>
      <c r="I13" s="33">
        <v>0.104101</v>
      </c>
      <c r="J13" s="33"/>
      <c r="K13" s="35">
        <v>45516</v>
      </c>
      <c r="L13" s="38"/>
      <c r="M13" s="38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6.5" customHeight="1" x14ac:dyDescent="0.3">
      <c r="A14" s="29"/>
      <c r="B14" s="27"/>
      <c r="C14" s="6"/>
      <c r="D14" s="26"/>
      <c r="E14" s="7"/>
      <c r="F14" s="7"/>
      <c r="G14" s="7"/>
      <c r="H14" s="19"/>
      <c r="I14" s="8"/>
      <c r="J14" s="8"/>
      <c r="K14" s="27"/>
      <c r="L14" s="2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7" s="14" customFormat="1" ht="16.5" customHeight="1" x14ac:dyDescent="0.3">
      <c r="A15" s="10" t="s">
        <v>15</v>
      </c>
      <c r="B15" s="11"/>
      <c r="C15" s="11"/>
      <c r="D15" s="11"/>
      <c r="E15" s="12">
        <f>SUM(E5:E14)</f>
        <v>64891787000</v>
      </c>
      <c r="F15" s="31">
        <f>SUM(F5:F14)</f>
        <v>94831457000</v>
      </c>
      <c r="G15" s="31">
        <f>SUM(G5:G14)</f>
        <v>64751787000</v>
      </c>
      <c r="H15" s="11"/>
      <c r="I15" s="13">
        <f>SUMPRODUCT(G5:G14,I5:I14)/G15</f>
        <v>0.10870475882305766</v>
      </c>
      <c r="J15" s="11"/>
      <c r="K15" s="11"/>
      <c r="L15" s="15"/>
      <c r="M15" s="15"/>
      <c r="N15" s="15"/>
      <c r="O15" s="15"/>
      <c r="P15" s="15"/>
      <c r="Q15" s="15"/>
      <c r="R15" s="15"/>
      <c r="S15" s="15"/>
      <c r="T15" s="15"/>
    </row>
    <row r="16" spans="1:27" x14ac:dyDescent="0.3">
      <c r="A16" s="16"/>
      <c r="B16" s="16"/>
      <c r="C16" s="17"/>
      <c r="D16" s="17"/>
      <c r="E16" s="17"/>
      <c r="F16" s="18"/>
      <c r="G16" s="34"/>
    </row>
    <row r="17" spans="1:9" x14ac:dyDescent="0.3">
      <c r="A17" s="16"/>
      <c r="B17" s="16"/>
      <c r="C17" s="17"/>
      <c r="D17" s="17"/>
      <c r="E17" s="17"/>
      <c r="F17" s="18"/>
      <c r="G17" s="34"/>
      <c r="H17" s="34"/>
      <c r="I17" s="34"/>
    </row>
    <row r="18" spans="1:9" x14ac:dyDescent="0.3">
      <c r="G18" s="34"/>
      <c r="I18" s="41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106" zoomScaleNormal="106" workbookViewId="0">
      <selection activeCell="I21" sqref="I21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8.42578125" style="2" customWidth="1"/>
    <col min="5" max="6" width="19.5703125" style="2" bestFit="1" customWidth="1"/>
    <col min="7" max="7" width="10.7109375" style="2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1" width="9.140625" style="30"/>
    <col min="12" max="16384" width="9.140625" style="2"/>
  </cols>
  <sheetData>
    <row r="1" spans="1:24" ht="9" customHeight="1" x14ac:dyDescent="0.3"/>
    <row r="2" spans="1:24" ht="17.25" x14ac:dyDescent="0.3">
      <c r="A2" s="1" t="s">
        <v>13</v>
      </c>
      <c r="D2" s="5"/>
      <c r="G2" s="32" t="s">
        <v>22</v>
      </c>
    </row>
    <row r="3" spans="1:24" ht="9" customHeight="1" x14ac:dyDescent="0.3"/>
    <row r="4" spans="1:24" ht="36" customHeight="1" x14ac:dyDescent="0.3">
      <c r="A4" s="22" t="s">
        <v>0</v>
      </c>
      <c r="B4" s="22" t="s">
        <v>1</v>
      </c>
      <c r="C4" s="22" t="s">
        <v>2</v>
      </c>
      <c r="D4" s="22" t="s">
        <v>4</v>
      </c>
      <c r="E4" s="22" t="s">
        <v>11</v>
      </c>
      <c r="F4" s="22" t="s">
        <v>12</v>
      </c>
      <c r="G4" s="22" t="s">
        <v>7</v>
      </c>
      <c r="H4" s="22" t="s">
        <v>8</v>
      </c>
      <c r="I4" s="22" t="s">
        <v>9</v>
      </c>
      <c r="J4" s="22" t="s">
        <v>10</v>
      </c>
      <c r="M4" s="23"/>
      <c r="N4" s="23"/>
      <c r="O4" s="23"/>
      <c r="P4" s="23"/>
    </row>
    <row r="5" spans="1:24" s="30" customFormat="1" x14ac:dyDescent="0.3">
      <c r="A5" s="21">
        <v>45300</v>
      </c>
      <c r="B5" s="21">
        <v>45301</v>
      </c>
      <c r="C5" s="6" t="s">
        <v>24</v>
      </c>
      <c r="D5" s="7">
        <v>2000000000</v>
      </c>
      <c r="E5" s="7">
        <v>523000000</v>
      </c>
      <c r="F5" s="7">
        <v>23000000</v>
      </c>
      <c r="G5" s="20">
        <v>94.57</v>
      </c>
      <c r="H5" s="8">
        <v>0.106974</v>
      </c>
      <c r="I5" s="8">
        <v>0.1072</v>
      </c>
      <c r="J5" s="21">
        <v>47420</v>
      </c>
    </row>
    <row r="6" spans="1:24" s="30" customFormat="1" x14ac:dyDescent="0.3">
      <c r="A6" s="21">
        <v>45300</v>
      </c>
      <c r="B6" s="21">
        <v>45301</v>
      </c>
      <c r="C6" s="6" t="s">
        <v>25</v>
      </c>
      <c r="D6" s="7">
        <v>2000000000</v>
      </c>
      <c r="E6" s="7">
        <v>5667000000</v>
      </c>
      <c r="F6" s="7">
        <v>2000000000</v>
      </c>
      <c r="G6" s="20">
        <v>88.16</v>
      </c>
      <c r="H6" s="8">
        <v>0.10567</v>
      </c>
      <c r="I6" s="8">
        <v>0.1074</v>
      </c>
      <c r="J6" s="21">
        <v>48150</v>
      </c>
    </row>
    <row r="7" spans="1:24" x14ac:dyDescent="0.3">
      <c r="A7" s="21"/>
      <c r="B7" s="21"/>
      <c r="C7" s="6"/>
      <c r="D7" s="7"/>
      <c r="E7" s="7"/>
      <c r="F7" s="7"/>
      <c r="G7" s="20"/>
      <c r="H7" s="8"/>
      <c r="I7" s="8"/>
      <c r="J7" s="27"/>
    </row>
    <row r="8" spans="1:24" s="14" customFormat="1" ht="12.75" customHeight="1" x14ac:dyDescent="0.3">
      <c r="A8" s="10" t="s">
        <v>15</v>
      </c>
      <c r="B8" s="11"/>
      <c r="C8" s="11"/>
      <c r="D8" s="11"/>
      <c r="E8" s="12">
        <f>SUM(E5:E7)</f>
        <v>6190000000</v>
      </c>
      <c r="F8" s="31">
        <f>SUM(F5:F7)</f>
        <v>2023000000</v>
      </c>
      <c r="G8" s="11"/>
      <c r="H8" s="13">
        <f>SUMPRODUCT(F5:F7,H5:H7)/F8</f>
        <v>0.10568482550667326</v>
      </c>
      <c r="I8" s="11"/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13" spans="1:24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24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24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24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2024-02-01T11:08:51Z</dcterms:modified>
  <cp:keywords>https://mul2-minfin.gov.am/tasks/762858/oneclick/Atchurdneri_ampop_ardyunqner-en.xlsx?token=9ce1d929abb821dd17f8deb54443c34c</cp:keywords>
</cp:coreProperties>
</file>