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Տեղաբաշխման աճուրդներ" sheetId="5" r:id="rId1"/>
    <sheet name="Հետգնման աճուրդներ" sheetId="4" r:id="rId2"/>
  </sheets>
  <calcPr calcId="162913"/>
</workbook>
</file>

<file path=xl/calcChain.xml><?xml version="1.0" encoding="utf-8"?>
<calcChain xmlns="http://schemas.openxmlformats.org/spreadsheetml/2006/main">
  <c r="B50" i="5" l="1"/>
  <c r="B48" i="5"/>
  <c r="B46" i="5"/>
  <c r="B44" i="5"/>
  <c r="G58" i="5" l="1"/>
  <c r="I58" i="5" s="1"/>
  <c r="B17" i="5" l="1"/>
  <c r="B16" i="5"/>
  <c r="B15" i="5"/>
  <c r="B14" i="5"/>
  <c r="B13" i="5"/>
  <c r="B12" i="5"/>
  <c r="F58" i="5" l="1"/>
  <c r="E58" i="5"/>
  <c r="E15" i="4" l="1"/>
  <c r="F15" i="4" l="1"/>
  <c r="H15" i="4" s="1"/>
</calcChain>
</file>

<file path=xl/sharedStrings.xml><?xml version="1.0" encoding="utf-8"?>
<sst xmlns="http://schemas.openxmlformats.org/spreadsheetml/2006/main" count="140" uniqueCount="49">
  <si>
    <t>Տեղաբաշխման աճուրդի  ամսաթիվ</t>
  </si>
  <si>
    <t>Վերջնահաշվարկի ամսաթիվ</t>
  </si>
  <si>
    <t>ԱՄՏԾ</t>
  </si>
  <si>
    <t>Տեղաբաշխման տեսակ</t>
  </si>
  <si>
    <t>Տեղաբաշխման ենթակա ծավալ</t>
  </si>
  <si>
    <t xml:space="preserve"> Պահանջարկ </t>
  </si>
  <si>
    <t xml:space="preserve"> Տեղաբաշխված ծավալ</t>
  </si>
  <si>
    <t>Գին</t>
  </si>
  <si>
    <t xml:space="preserve"> Միջին կշռ. եկամտա-բերություն </t>
  </si>
  <si>
    <t xml:space="preserve"> Սահմանային եկամտա-բերություն </t>
  </si>
  <si>
    <t>Մարման ամսաթիվ</t>
  </si>
  <si>
    <t>Աճուրդ</t>
  </si>
  <si>
    <t>Ընդամենը</t>
  </si>
  <si>
    <t>Հետգնման աճուրդի ամսաթիվ</t>
  </si>
  <si>
    <t xml:space="preserve"> Հետգնման հայտարարված ծավալ </t>
  </si>
  <si>
    <t>Առաջարկ</t>
  </si>
  <si>
    <t>Հետգնված ծավալ</t>
  </si>
  <si>
    <t>Պետական գանձապետական պարտատոմսերի հետգնման աճուրդները</t>
  </si>
  <si>
    <t>Պետական գանձապետական պարտատոմսերի տեղաբաշխման աճուրդները</t>
  </si>
  <si>
    <t xml:space="preserve">Սահմանային եկամտա-բերություն </t>
  </si>
  <si>
    <t>AMGB1129A316</t>
  </si>
  <si>
    <t>Ուղղակի վաճառք</t>
  </si>
  <si>
    <t>AMGT52161230</t>
  </si>
  <si>
    <t>AMGT5203A226</t>
  </si>
  <si>
    <t>AMGT52025229</t>
  </si>
  <si>
    <t>AMGN60294227</t>
  </si>
  <si>
    <t>AMGN36294228</t>
  </si>
  <si>
    <t>AMGN60294268</t>
  </si>
  <si>
    <t>Լրացուցիչ աճուրդ</t>
  </si>
  <si>
    <t>AMGT52132231</t>
  </si>
  <si>
    <t>AMGT5205C227</t>
  </si>
  <si>
    <t>AMGT52059228</t>
  </si>
  <si>
    <t>AMGT52133239</t>
  </si>
  <si>
    <t>AMGN36294244</t>
  </si>
  <si>
    <t>AMGT52187227</t>
  </si>
  <si>
    <t>AMGT52034239</t>
  </si>
  <si>
    <t>AMGB3129A504</t>
  </si>
  <si>
    <t>AMGT5231A227</t>
  </si>
  <si>
    <t>AMGB30163472</t>
  </si>
  <si>
    <t>AMGB1029A292</t>
  </si>
  <si>
    <t>AMGT52015238</t>
  </si>
  <si>
    <t>AMGN60294276</t>
  </si>
  <si>
    <t>AMGT52056232</t>
  </si>
  <si>
    <t>AMGN36294251</t>
  </si>
  <si>
    <t>01.01.2022-31.07.2022</t>
  </si>
  <si>
    <t>AMGT52037232</t>
  </si>
  <si>
    <t>AMGT5231А227</t>
  </si>
  <si>
    <t>AMGB1029A235</t>
  </si>
  <si>
    <t>AMGN60294235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</si>
</sst>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.mm\.yyyy;@"/>
    <numFmt numFmtId="165" formatCode="[$-42B]d\-mmm\-yyyy;@"/>
    <numFmt numFmtId="166" formatCode="_(* #,##0_);_(* \(#,##0\);_(* &quot;-&quot;??_);_(@_)"/>
    <numFmt numFmtId="167" formatCode="[$-42B]d/mmm/yyyy;@"/>
    <numFmt numFmtId="168" formatCode="0.0000%"/>
    <numFmt numFmtId="169" formatCode="[$-409]d\-mmm\-yyyy;@"/>
    <numFmt numFmtId="170" formatCode="_-* #,##0.00_-;\-* #,##0.00_-;_-* &quot;-&quot;??_-;_-@_-"/>
    <numFmt numFmtId="171" formatCode="General_)"/>
    <numFmt numFmtId="172" formatCode="_(* #,##0.0_);_(* \(#,##0.0\);_(* &quot;-&quot;??_);_(@_)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56"/>
      <name val="GHEA Grapalat"/>
      <family val="3"/>
    </font>
    <font>
      <sz val="11"/>
      <color theme="1"/>
      <name val="GHEA Grapalat"/>
      <family val="3"/>
    </font>
    <font>
      <b/>
      <sz val="12"/>
      <name val="GHEA Grapalat"/>
      <family val="3"/>
    </font>
    <font>
      <b/>
      <sz val="12"/>
      <color rgb="FF002060"/>
      <name val="GHEA Grapalat"/>
      <family val="3"/>
    </font>
    <font>
      <b/>
      <sz val="11"/>
      <color indexed="56"/>
      <name val="GHEA Grapalat"/>
      <family val="3"/>
    </font>
    <font>
      <sz val="10"/>
      <name val="GHEA Grapalat"/>
      <family val="3"/>
    </font>
    <font>
      <sz val="11"/>
      <color indexed="8"/>
      <name val="Calibri"/>
      <family val="2"/>
    </font>
    <font>
      <b/>
      <sz val="10"/>
      <name val="GHEA Grapalat"/>
      <family val="3"/>
    </font>
    <font>
      <b/>
      <sz val="11"/>
      <color theme="1"/>
      <name val="GHEA Grapalat"/>
      <family val="3"/>
    </font>
    <font>
      <sz val="10"/>
      <name val="Arial"/>
      <family val="2"/>
    </font>
    <font>
      <sz val="10"/>
      <name val="Arial Armenian"/>
      <family val="2"/>
    </font>
    <font>
      <sz val="10"/>
      <name val="Times Armenian"/>
      <family val="1"/>
    </font>
    <font>
      <sz val="10"/>
      <name val="Arial"/>
      <family val="2"/>
      <charset val="204"/>
    </font>
    <font>
      <u/>
      <sz val="10"/>
      <color theme="10"/>
      <name val="Arial"/>
      <family val="2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sz val="10"/>
      <name val="Arial Cyr"/>
      <charset val="204"/>
    </font>
    <font>
      <sz val="10"/>
      <color theme="1"/>
      <name val="Arial Armenian"/>
      <family val="2"/>
    </font>
    <font>
      <sz val="10"/>
      <color rgb="FF000000"/>
      <name val="Arial"/>
      <family val="2"/>
    </font>
    <font>
      <sz val="11"/>
      <color theme="1"/>
      <name val="GHEA Grapalat"/>
      <family val="2"/>
    </font>
    <font>
      <sz val="10"/>
      <color indexed="8"/>
      <name val="MS Sans Serif"/>
      <family val="2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8"/>
      <color theme="3"/>
      <name val="Cambria"/>
      <family val="2"/>
      <scheme val="major"/>
    </font>
    <font>
      <sz val="10"/>
      <color indexed="9"/>
      <name val="GHEA Grapalat"/>
      <family val="3"/>
    </font>
    <font>
      <b/>
      <sz val="11"/>
      <color rgb="FF002060"/>
      <name val="GHEA Grapalat"/>
      <family val="3"/>
    </font>
    <font>
      <sz val="11"/>
      <color rgb="FFFF0000"/>
      <name val="GHEA Grapalat"/>
      <family val="3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 style="thin">
        <color indexed="64"/>
      </top>
      <bottom/>
      <diagonal/>
    </border>
  </borders>
  <cellStyleXfs count="246">
    <xf numFmtId="0" fontId="0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43" fontId="2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5" borderId="4" applyNumberFormat="0" applyAlignment="0" applyProtection="0"/>
    <xf numFmtId="38" fontId="31" fillId="0" borderId="0"/>
    <xf numFmtId="38" fontId="32" fillId="0" borderId="0"/>
    <xf numFmtId="38" fontId="33" fillId="0" borderId="0"/>
    <xf numFmtId="38" fontId="34" fillId="0" borderId="0"/>
    <xf numFmtId="0" fontId="35" fillId="0" borderId="0"/>
    <xf numFmtId="0" fontId="35" fillId="0" borderId="0"/>
    <xf numFmtId="0" fontId="36" fillId="0" borderId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7" fillId="0" borderId="0"/>
    <xf numFmtId="0" fontId="27" fillId="0" borderId="0"/>
    <xf numFmtId="0" fontId="29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39" fillId="0" borderId="0"/>
    <xf numFmtId="0" fontId="26" fillId="0" borderId="0"/>
    <xf numFmtId="0" fontId="1" fillId="0" borderId="0"/>
    <xf numFmtId="0" fontId="1" fillId="0" borderId="0"/>
    <xf numFmtId="0" fontId="26" fillId="0" borderId="0">
      <alignment shrinkToFit="1"/>
    </xf>
    <xf numFmtId="0" fontId="1" fillId="0" borderId="0"/>
    <xf numFmtId="0" fontId="26" fillId="0" borderId="0">
      <alignment shrinkToFit="1"/>
    </xf>
    <xf numFmtId="0" fontId="40" fillId="0" borderId="0"/>
    <xf numFmtId="0" fontId="26" fillId="0" borderId="0"/>
    <xf numFmtId="0" fontId="40" fillId="0" borderId="0"/>
    <xf numFmtId="0" fontId="41" fillId="0" borderId="0"/>
    <xf numFmtId="0" fontId="23" fillId="0" borderId="0"/>
    <xf numFmtId="0" fontId="23" fillId="0" borderId="0"/>
    <xf numFmtId="0" fontId="29" fillId="0" borderId="0"/>
    <xf numFmtId="0" fontId="26" fillId="0" borderId="0"/>
    <xf numFmtId="0" fontId="39" fillId="0" borderId="0"/>
    <xf numFmtId="0" fontId="27" fillId="0" borderId="0"/>
    <xf numFmtId="0" fontId="42" fillId="0" borderId="0"/>
    <xf numFmtId="0" fontId="29" fillId="0" borderId="0"/>
    <xf numFmtId="0" fontId="29" fillId="0" borderId="0"/>
    <xf numFmtId="0" fontId="39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29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9" fillId="6" borderId="5" applyNumberFormat="0" applyAlignment="0" applyProtection="0"/>
    <xf numFmtId="9" fontId="2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/>
    <xf numFmtId="0" fontId="43" fillId="0" borderId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44" fillId="0" borderId="12">
      <protection locked="0"/>
    </xf>
    <xf numFmtId="171" fontId="45" fillId="41" borderId="12"/>
    <xf numFmtId="0" fontId="26" fillId="0" borderId="0"/>
    <xf numFmtId="0" fontId="23" fillId="0" borderId="0"/>
    <xf numFmtId="0" fontId="23" fillId="0" borderId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</cellStyleXfs>
  <cellXfs count="39">
    <xf numFmtId="0" fontId="0" fillId="0" borderId="0" xfId="0"/>
    <xf numFmtId="0" fontId="17" fillId="0" borderId="0" xfId="0" applyFont="1" applyBorder="1" applyAlignment="1"/>
    <xf numFmtId="0" fontId="18" fillId="0" borderId="0" xfId="0" applyFont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64" fontId="21" fillId="0" borderId="0" xfId="0" applyNumberFormat="1" applyFont="1" applyBorder="1" applyAlignment="1"/>
    <xf numFmtId="165" fontId="22" fillId="0" borderId="10" xfId="0" applyNumberFormat="1" applyFont="1" applyFill="1" applyBorder="1" applyAlignment="1">
      <alignment horizontal="center"/>
    </xf>
    <xf numFmtId="166" fontId="22" fillId="0" borderId="10" xfId="1" applyNumberFormat="1" applyFont="1" applyFill="1" applyBorder="1" applyAlignment="1">
      <alignment horizontal="center"/>
    </xf>
    <xf numFmtId="168" fontId="22" fillId="0" borderId="10" xfId="2" applyNumberFormat="1" applyFont="1" applyFill="1" applyBorder="1" applyAlignment="1">
      <alignment horizontal="center"/>
    </xf>
    <xf numFmtId="169" fontId="18" fillId="0" borderId="0" xfId="0" applyNumberFormat="1" applyFont="1"/>
    <xf numFmtId="165" fontId="24" fillId="0" borderId="10" xfId="0" applyNumberFormat="1" applyFont="1" applyFill="1" applyBorder="1" applyAlignment="1">
      <alignment horizontal="center"/>
    </xf>
    <xf numFmtId="165" fontId="24" fillId="0" borderId="11" xfId="0" applyNumberFormat="1" applyFont="1" applyFill="1" applyBorder="1" applyAlignment="1">
      <alignment horizontal="center"/>
    </xf>
    <xf numFmtId="166" fontId="24" fillId="0" borderId="10" xfId="1" applyNumberFormat="1" applyFont="1" applyFill="1" applyBorder="1" applyAlignment="1">
      <alignment horizontal="center" vertical="center"/>
    </xf>
    <xf numFmtId="168" fontId="24" fillId="0" borderId="10" xfId="2" applyNumberFormat="1" applyFont="1" applyFill="1" applyBorder="1" applyAlignment="1">
      <alignment horizontal="center"/>
    </xf>
    <xf numFmtId="0" fontId="25" fillId="0" borderId="0" xfId="0" applyFont="1"/>
    <xf numFmtId="169" fontId="25" fillId="0" borderId="0" xfId="0" applyNumberFormat="1" applyFont="1"/>
    <xf numFmtId="167" fontId="22" fillId="0" borderId="0" xfId="0" applyNumberFormat="1" applyFont="1" applyFill="1" applyBorder="1" applyAlignment="1">
      <alignment horizontal="center"/>
    </xf>
    <xf numFmtId="166" fontId="22" fillId="0" borderId="0" xfId="1" applyNumberFormat="1" applyFont="1" applyFill="1" applyBorder="1" applyAlignment="1">
      <alignment horizontal="center"/>
    </xf>
    <xf numFmtId="43" fontId="18" fillId="0" borderId="0" xfId="0" applyNumberFormat="1" applyFont="1"/>
    <xf numFmtId="0" fontId="47" fillId="33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18" fillId="0" borderId="0" xfId="0" applyFont="1"/>
    <xf numFmtId="43" fontId="18" fillId="0" borderId="0" xfId="3" applyFont="1"/>
    <xf numFmtId="166" fontId="49" fillId="0" borderId="0" xfId="0" applyNumberFormat="1" applyFont="1"/>
    <xf numFmtId="168" fontId="18" fillId="0" borderId="0" xfId="0" applyNumberFormat="1" applyFont="1"/>
    <xf numFmtId="172" fontId="22" fillId="0" borderId="10" xfId="1" applyNumberFormat="1" applyFont="1" applyFill="1" applyBorder="1" applyAlignment="1">
      <alignment horizontal="center" vertical="center"/>
    </xf>
    <xf numFmtId="166" fontId="18" fillId="0" borderId="0" xfId="0" applyNumberFormat="1" applyFont="1"/>
    <xf numFmtId="165" fontId="22" fillId="0" borderId="10" xfId="0" applyNumberFormat="1" applyFont="1" applyBorder="1" applyAlignment="1">
      <alignment horizontal="center"/>
    </xf>
    <xf numFmtId="167" fontId="22" fillId="0" borderId="10" xfId="0" applyNumberFormat="1" applyFont="1" applyBorder="1" applyAlignment="1">
      <alignment horizontal="center"/>
    </xf>
    <xf numFmtId="43" fontId="22" fillId="0" borderId="10" xfId="1" applyFont="1" applyFill="1" applyBorder="1" applyAlignment="1">
      <alignment horizontal="center" vertical="center"/>
    </xf>
    <xf numFmtId="43" fontId="22" fillId="0" borderId="10" xfId="3" applyFont="1" applyFill="1" applyBorder="1" applyAlignment="1">
      <alignment horizontal="center" vertical="center" wrapText="1"/>
    </xf>
    <xf numFmtId="165" fontId="22" fillId="0" borderId="13" xfId="0" applyNumberFormat="1" applyFont="1" applyBorder="1" applyAlignment="1">
      <alignment horizontal="center"/>
    </xf>
    <xf numFmtId="43" fontId="22" fillId="0" borderId="13" xfId="3" applyFont="1" applyFill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 vertical="center"/>
    </xf>
    <xf numFmtId="166" fontId="22" fillId="0" borderId="10" xfId="1" applyNumberFormat="1" applyFont="1" applyFill="1" applyBorder="1" applyAlignment="1">
      <alignment horizontal="center" vertical="center"/>
    </xf>
    <xf numFmtId="168" fontId="22" fillId="0" borderId="10" xfId="2" applyNumberFormat="1" applyFont="1" applyFill="1" applyBorder="1" applyAlignment="1">
      <alignment horizontal="center" vertical="center"/>
    </xf>
    <xf numFmtId="43" fontId="22" fillId="0" borderId="10" xfId="1" applyNumberFormat="1" applyFont="1" applyFill="1" applyBorder="1" applyAlignment="1">
      <alignment horizontal="center" vertical="center"/>
    </xf>
    <xf numFmtId="43" fontId="22" fillId="0" borderId="10" xfId="1" applyFont="1" applyFill="1" applyBorder="1" applyAlignment="1">
      <alignment vertical="center"/>
    </xf>
    <xf numFmtId="2" fontId="18" fillId="0" borderId="0" xfId="0" applyNumberFormat="1" applyFont="1"/>
  </cellXfs>
  <cellStyles count="246">
    <cellStyle name="20% - Accent1" xfId="223" builtinId="30" customBuiltin="1"/>
    <cellStyle name="20% - Accent1 2" xfId="4"/>
    <cellStyle name="20% - Accent1 2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2" xfId="227" builtinId="34" customBuiltin="1"/>
    <cellStyle name="20% - Accent2 2" xfId="11"/>
    <cellStyle name="20% - Accent2 2 2" xfId="12"/>
    <cellStyle name="20% - Accent2 3" xfId="13"/>
    <cellStyle name="20% - Accent2 4" xfId="14"/>
    <cellStyle name="20% - Accent2 5" xfId="15"/>
    <cellStyle name="20% - Accent2 6" xfId="16"/>
    <cellStyle name="20% - Accent2 7" xfId="17"/>
    <cellStyle name="20% - Accent3" xfId="231" builtinId="38" customBuiltin="1"/>
    <cellStyle name="20% - Accent3 2" xfId="18"/>
    <cellStyle name="20% - Accent3 2 2" xfId="19"/>
    <cellStyle name="20% - Accent3 3" xfId="20"/>
    <cellStyle name="20% - Accent3 4" xfId="21"/>
    <cellStyle name="20% - Accent3 5" xfId="22"/>
    <cellStyle name="20% - Accent3 6" xfId="23"/>
    <cellStyle name="20% - Accent3 7" xfId="24"/>
    <cellStyle name="20% - Accent4" xfId="235" builtinId="42" customBuiltin="1"/>
    <cellStyle name="20% - Accent4 2" xfId="25"/>
    <cellStyle name="20% - Accent4 2 2" xfId="26"/>
    <cellStyle name="20% - Accent4 3" xfId="27"/>
    <cellStyle name="20% - Accent4 4" xfId="28"/>
    <cellStyle name="20% - Accent4 5" xfId="29"/>
    <cellStyle name="20% - Accent4 6" xfId="30"/>
    <cellStyle name="20% - Accent4 7" xfId="31"/>
    <cellStyle name="20% - Accent5" xfId="239" builtinId="46" customBuiltin="1"/>
    <cellStyle name="20% - Accent5 2" xfId="32"/>
    <cellStyle name="20% - Accent5 2 2" xfId="33"/>
    <cellStyle name="20% - Accent6" xfId="243" builtinId="50" customBuiltin="1"/>
    <cellStyle name="20% - Accent6 2" xfId="34"/>
    <cellStyle name="20% - Accent6 2 2" xfId="35"/>
    <cellStyle name="40% - Accent1" xfId="224" builtinId="31" customBuiltin="1"/>
    <cellStyle name="40% - Accent1 2" xfId="36"/>
    <cellStyle name="40% - Accent1 2 2" xfId="37"/>
    <cellStyle name="40% - Accent2" xfId="228" builtinId="35" customBuiltin="1"/>
    <cellStyle name="40% - Accent2 2" xfId="38"/>
    <cellStyle name="40% - Accent2 2 2" xfId="39"/>
    <cellStyle name="40% - Accent3" xfId="232" builtinId="39" customBuiltin="1"/>
    <cellStyle name="40% - Accent3 2" xfId="40"/>
    <cellStyle name="40% - Accent3 2 2" xfId="41"/>
    <cellStyle name="40% - Accent3 3" xfId="42"/>
    <cellStyle name="40% - Accent3 4" xfId="43"/>
    <cellStyle name="40% - Accent3 5" xfId="44"/>
    <cellStyle name="40% - Accent3 6" xfId="45"/>
    <cellStyle name="40% - Accent3 7" xfId="46"/>
    <cellStyle name="40% - Accent4" xfId="236" builtinId="43" customBuiltin="1"/>
    <cellStyle name="40% - Accent4 2" xfId="47"/>
    <cellStyle name="40% - Accent4 2 2" xfId="48"/>
    <cellStyle name="40% - Accent5" xfId="240" builtinId="47" customBuiltin="1"/>
    <cellStyle name="40% - Accent5 2" xfId="49"/>
    <cellStyle name="40% - Accent5 2 2" xfId="50"/>
    <cellStyle name="40% - Accent6" xfId="244" builtinId="51" customBuiltin="1"/>
    <cellStyle name="40% - Accent6 2" xfId="51"/>
    <cellStyle name="40% - Accent6 2 2" xfId="52"/>
    <cellStyle name="60% - Accent1" xfId="225" builtinId="32" customBuiltin="1"/>
    <cellStyle name="60% - Accent1 2" xfId="53"/>
    <cellStyle name="60% - Accent2" xfId="229" builtinId="36" customBuiltin="1"/>
    <cellStyle name="60% - Accent2 2" xfId="54"/>
    <cellStyle name="60% - Accent3" xfId="233" builtinId="40" customBuiltin="1"/>
    <cellStyle name="60% - Accent3 2" xfId="55"/>
    <cellStyle name="60% - Accent3 2 2" xfId="56"/>
    <cellStyle name="60% - Accent3 3" xfId="57"/>
    <cellStyle name="60% - Accent3 4" xfId="58"/>
    <cellStyle name="60% - Accent3 5" xfId="59"/>
    <cellStyle name="60% - Accent3 6" xfId="60"/>
    <cellStyle name="60% - Accent3 7" xfId="61"/>
    <cellStyle name="60% - Accent4" xfId="237" builtinId="44" customBuiltin="1"/>
    <cellStyle name="60% - Accent4 2" xfId="62"/>
    <cellStyle name="60% - Accent4 2 2" xfId="63"/>
    <cellStyle name="60% - Accent4 3" xfId="64"/>
    <cellStyle name="60% - Accent4 4" xfId="65"/>
    <cellStyle name="60% - Accent4 5" xfId="66"/>
    <cellStyle name="60% - Accent4 6" xfId="67"/>
    <cellStyle name="60% - Accent4 7" xfId="68"/>
    <cellStyle name="60% - Accent5" xfId="241" builtinId="48" customBuiltin="1"/>
    <cellStyle name="60% - Accent5 2" xfId="69"/>
    <cellStyle name="60% - Accent6" xfId="245" builtinId="52" customBuiltin="1"/>
    <cellStyle name="60% - Accent6 2" xfId="70"/>
    <cellStyle name="60% - Accent6 2 2" xfId="71"/>
    <cellStyle name="60% - Accent6 3" xfId="72"/>
    <cellStyle name="60% - Accent6 4" xfId="73"/>
    <cellStyle name="60% - Accent6 5" xfId="74"/>
    <cellStyle name="60% - Accent6 6" xfId="75"/>
    <cellStyle name="60% - Accent6 7" xfId="76"/>
    <cellStyle name="Accent1" xfId="222" builtinId="29" customBuiltin="1"/>
    <cellStyle name="Accent1 2" xfId="77"/>
    <cellStyle name="Accent2" xfId="226" builtinId="33" customBuiltin="1"/>
    <cellStyle name="Accent2 2" xfId="78"/>
    <cellStyle name="Accent3" xfId="230" builtinId="37" customBuiltin="1"/>
    <cellStyle name="Accent3 2" xfId="79"/>
    <cellStyle name="Accent4" xfId="234" builtinId="41" customBuiltin="1"/>
    <cellStyle name="Accent4 2" xfId="80"/>
    <cellStyle name="Accent5" xfId="238" builtinId="45" customBuiltin="1"/>
    <cellStyle name="Accent5 2" xfId="81"/>
    <cellStyle name="Accent6" xfId="242" builtinId="49" customBuiltin="1"/>
    <cellStyle name="Accent6 2" xfId="82"/>
    <cellStyle name="Bad" xfId="212" builtinId="27" customBuiltin="1"/>
    <cellStyle name="Bad 2" xfId="83"/>
    <cellStyle name="Calculation" xfId="216" builtinId="22" customBuiltin="1"/>
    <cellStyle name="Calculation 2" xfId="84"/>
    <cellStyle name="Check Cell" xfId="218" builtinId="23" customBuiltin="1"/>
    <cellStyle name="Check Cell 2" xfId="85"/>
    <cellStyle name="Comma 10" xfId="86"/>
    <cellStyle name="Comma 11" xfId="87"/>
    <cellStyle name="Comma 12" xfId="88"/>
    <cellStyle name="Comma 13" xfId="89"/>
    <cellStyle name="Comma 2" xfId="3"/>
    <cellStyle name="Comma 2 2" xfId="90"/>
    <cellStyle name="Comma 2 3" xfId="91"/>
    <cellStyle name="Comma 2 4" xfId="92"/>
    <cellStyle name="Comma 2 5" xfId="93"/>
    <cellStyle name="Comma 3" xfId="94"/>
    <cellStyle name="Comma 3 2" xfId="1"/>
    <cellStyle name="Comma 3 3" xfId="95"/>
    <cellStyle name="Comma 3 4" xfId="96"/>
    <cellStyle name="Comma 4" xfId="97"/>
    <cellStyle name="Comma 5" xfId="98"/>
    <cellStyle name="Comma 6" xfId="99"/>
    <cellStyle name="Comma 6 2" xfId="100"/>
    <cellStyle name="Comma 7" xfId="101"/>
    <cellStyle name="Comma 7 2" xfId="102"/>
    <cellStyle name="Comma 8" xfId="103"/>
    <cellStyle name="Comma 8 2" xfId="104"/>
    <cellStyle name="Comma 8 3" xfId="105"/>
    <cellStyle name="Comma 8 3 2" xfId="106"/>
    <cellStyle name="Comma 9" xfId="107"/>
    <cellStyle name="Comma 9 2" xfId="108"/>
    <cellStyle name="Currency 2" xfId="109"/>
    <cellStyle name="Explanatory Text" xfId="220" builtinId="53" customBuiltin="1"/>
    <cellStyle name="Explanatory Text 2" xfId="110"/>
    <cellStyle name="Good" xfId="211" builtinId="26" customBuiltin="1"/>
    <cellStyle name="Good 2" xfId="111"/>
    <cellStyle name="Heading 1" xfId="207" builtinId="16" customBuiltin="1"/>
    <cellStyle name="Heading 1 2" xfId="112"/>
    <cellStyle name="Heading 2" xfId="208" builtinId="17" customBuiltin="1"/>
    <cellStyle name="Heading 2 2" xfId="113"/>
    <cellStyle name="Heading 3" xfId="209" builtinId="18" customBuiltin="1"/>
    <cellStyle name="Heading 3 2" xfId="114"/>
    <cellStyle name="Heading 4" xfId="210" builtinId="19" customBuiltin="1"/>
    <cellStyle name="Heading 4 2" xfId="115"/>
    <cellStyle name="Hyperlink 2" xfId="116"/>
    <cellStyle name="Input" xfId="214" builtinId="20" customBuiltin="1"/>
    <cellStyle name="Input 2" xfId="117"/>
    <cellStyle name="KPMG Heading 1" xfId="118"/>
    <cellStyle name="KPMG Heading 2" xfId="119"/>
    <cellStyle name="KPMG Heading 3" xfId="120"/>
    <cellStyle name="KPMG Heading 4" xfId="121"/>
    <cellStyle name="KPMG Normal" xfId="122"/>
    <cellStyle name="KPMG Normal Text" xfId="123"/>
    <cellStyle name="KPMG Normal_123" xfId="124"/>
    <cellStyle name="Linked Cell" xfId="217" builtinId="24" customBuiltin="1"/>
    <cellStyle name="Linked Cell 2" xfId="125"/>
    <cellStyle name="Neutral" xfId="213" builtinId="28" customBuiltin="1"/>
    <cellStyle name="Neutral 2" xfId="126"/>
    <cellStyle name="Normal" xfId="0" builtinId="0"/>
    <cellStyle name="Normal 10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6 2" xfId="134"/>
    <cellStyle name="Normal 17" xfId="135"/>
    <cellStyle name="Normal 17 2" xfId="136"/>
    <cellStyle name="Normal 17 3" xfId="137"/>
    <cellStyle name="Normal 18" xfId="138"/>
    <cellStyle name="Normal 18 2" xfId="139"/>
    <cellStyle name="Normal 19" xfId="140"/>
    <cellStyle name="Normal 2" xfId="141"/>
    <cellStyle name="Normal 2 2" xfId="142"/>
    <cellStyle name="Normal 2 2 2" xfId="143"/>
    <cellStyle name="Normal 2 3" xfId="144"/>
    <cellStyle name="Normal 2 3 2" xfId="145"/>
    <cellStyle name="Normal 2 4" xfId="146"/>
    <cellStyle name="Normal 2 5" xfId="147"/>
    <cellStyle name="Normal 2 6" xfId="148"/>
    <cellStyle name="Normal 2 7" xfId="149"/>
    <cellStyle name="Normal 2 8" xfId="150"/>
    <cellStyle name="Normal 20" xfId="151"/>
    <cellStyle name="Normal 21" xfId="152"/>
    <cellStyle name="Normal 3" xfId="153"/>
    <cellStyle name="Normal 3 2" xfId="154"/>
    <cellStyle name="Normal 3 3" xfId="155"/>
    <cellStyle name="Normal 3 4" xfId="156"/>
    <cellStyle name="Normal 374" xfId="157"/>
    <cellStyle name="Normal 374 2" xfId="158"/>
    <cellStyle name="Normal 4" xfId="159"/>
    <cellStyle name="Normal 4 2" xfId="160"/>
    <cellStyle name="Normal 4 2 2" xfId="161"/>
    <cellStyle name="Normal 5" xfId="162"/>
    <cellStyle name="Normal 54" xfId="163"/>
    <cellStyle name="Normal 6" xfId="164"/>
    <cellStyle name="Normal 6 2" xfId="165"/>
    <cellStyle name="Normal 7" xfId="166"/>
    <cellStyle name="Normal 78" xfId="167"/>
    <cellStyle name="Normal 78 2" xfId="168"/>
    <cellStyle name="Normal 8" xfId="169"/>
    <cellStyle name="Normal 81" xfId="170"/>
    <cellStyle name="Normal 9" xfId="171"/>
    <cellStyle name="Note 2" xfId="172"/>
    <cellStyle name="Note 2 2" xfId="173"/>
    <cellStyle name="Note 3" xfId="174"/>
    <cellStyle name="Note 3 2" xfId="175"/>
    <cellStyle name="Note 4" xfId="176"/>
    <cellStyle name="Note 4 2" xfId="177"/>
    <cellStyle name="Note 5" xfId="178"/>
    <cellStyle name="Note 5 2" xfId="179"/>
    <cellStyle name="Note 6" xfId="180"/>
    <cellStyle name="Note 6 2" xfId="181"/>
    <cellStyle name="Note 7" xfId="182"/>
    <cellStyle name="Note 7 2" xfId="183"/>
    <cellStyle name="Output" xfId="215" builtinId="21" customBuiltin="1"/>
    <cellStyle name="Output 2" xfId="184"/>
    <cellStyle name="Percent 2" xfId="2"/>
    <cellStyle name="Percent 2 2" xfId="185"/>
    <cellStyle name="Percent 2 3" xfId="186"/>
    <cellStyle name="Percent 3" xfId="187"/>
    <cellStyle name="Percent 4" xfId="188"/>
    <cellStyle name="Percent 4 2" xfId="189"/>
    <cellStyle name="Percent 5" xfId="190"/>
    <cellStyle name="Percent 5 2" xfId="191"/>
    <cellStyle name="Percent 6" xfId="192"/>
    <cellStyle name="Style 1" xfId="193"/>
    <cellStyle name="Style 1 2" xfId="194"/>
    <cellStyle name="Title" xfId="206" builtinId="15" customBuiltin="1"/>
    <cellStyle name="Total" xfId="221" builtinId="25" customBuiltin="1"/>
    <cellStyle name="Total 2" xfId="195"/>
    <cellStyle name="Warning Text" xfId="219" builtinId="11" customBuiltin="1"/>
    <cellStyle name="Warning Text 2" xfId="196"/>
    <cellStyle name="Беззащитный" xfId="197"/>
    <cellStyle name="Защитный" xfId="198"/>
    <cellStyle name="Обычный 2" xfId="199"/>
    <cellStyle name="Обычный 3" xfId="200"/>
    <cellStyle name="Обычный 3 2" xfId="201"/>
    <cellStyle name="Финансовый 2" xfId="202"/>
    <cellStyle name="Финансовый 3" xfId="203"/>
    <cellStyle name="Финансовый 3 2" xfId="204"/>
    <cellStyle name="Финансовый 4" xfId="20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0"/>
  <sheetViews>
    <sheetView tabSelected="1" zoomScale="106" zoomScaleNormal="106" workbookViewId="0">
      <pane xSplit="1" ySplit="4" topLeftCell="B35" activePane="bottomRight" state="frozen"/>
      <selection pane="topRight" activeCell="B1" sqref="B1"/>
      <selection pane="bottomLeft" activeCell="A5" sqref="A5"/>
      <selection pane="bottomRight" activeCell="G60" sqref="G60"/>
    </sheetView>
  </sheetViews>
  <sheetFormatPr defaultColWidth="9.140625" defaultRowHeight="16.5" x14ac:dyDescent="0.3"/>
  <cols>
    <col min="1" max="1" width="14.85546875" style="2" customWidth="1"/>
    <col min="2" max="2" width="17.7109375" style="2" bestFit="1" customWidth="1"/>
    <col min="3" max="3" width="17.28515625" style="2" bestFit="1" customWidth="1"/>
    <col min="4" max="4" width="20.85546875" style="2" customWidth="1"/>
    <col min="5" max="6" width="20.7109375" style="2" bestFit="1" customWidth="1"/>
    <col min="7" max="7" width="25" style="2" bestFit="1" customWidth="1"/>
    <col min="8" max="8" width="10.28515625" style="2" bestFit="1" customWidth="1"/>
    <col min="9" max="9" width="21.7109375" style="2" bestFit="1" customWidth="1"/>
    <col min="10" max="10" width="13.85546875" style="2" customWidth="1"/>
    <col min="11" max="11" width="14.28515625" style="2" bestFit="1" customWidth="1"/>
    <col min="12" max="12" width="9.140625" style="2"/>
    <col min="13" max="13" width="19.5703125" style="2" customWidth="1"/>
    <col min="14" max="16384" width="9.140625" style="2"/>
  </cols>
  <sheetData>
    <row r="1" spans="1:26" ht="9" customHeight="1" x14ac:dyDescent="0.3"/>
    <row r="2" spans="1:26" ht="17.25" x14ac:dyDescent="0.3">
      <c r="A2" s="1" t="s">
        <v>18</v>
      </c>
      <c r="C2" s="3"/>
      <c r="D2" s="4"/>
      <c r="G2" s="20" t="s">
        <v>44</v>
      </c>
    </row>
    <row r="3" spans="1:26" ht="9" customHeight="1" x14ac:dyDescent="0.3"/>
    <row r="4" spans="1:26" s="21" customFormat="1" ht="48" customHeight="1" x14ac:dyDescent="0.3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19</v>
      </c>
      <c r="K4" s="19" t="s">
        <v>10</v>
      </c>
    </row>
    <row r="5" spans="1:26" s="21" customFormat="1" ht="16.5" customHeight="1" x14ac:dyDescent="0.3">
      <c r="A5" s="27">
        <v>44572</v>
      </c>
      <c r="B5" s="27">
        <v>44573</v>
      </c>
      <c r="C5" s="30" t="s">
        <v>20</v>
      </c>
      <c r="D5" s="30" t="s">
        <v>11</v>
      </c>
      <c r="E5" s="7">
        <v>45000000000</v>
      </c>
      <c r="F5" s="7">
        <v>78530800000</v>
      </c>
      <c r="G5" s="7">
        <v>45000000000</v>
      </c>
      <c r="H5" s="37">
        <v>86</v>
      </c>
      <c r="I5" s="8">
        <v>0.106031</v>
      </c>
      <c r="J5" s="8">
        <v>0.1074</v>
      </c>
      <c r="K5" s="27">
        <v>48150</v>
      </c>
      <c r="L5" s="22"/>
      <c r="N5" s="38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s="21" customFormat="1" ht="16.5" customHeight="1" x14ac:dyDescent="0.3">
      <c r="A6" s="27">
        <v>44573</v>
      </c>
      <c r="B6" s="27">
        <v>44573</v>
      </c>
      <c r="C6" s="30" t="s">
        <v>20</v>
      </c>
      <c r="D6" s="30" t="s">
        <v>21</v>
      </c>
      <c r="E6" s="7">
        <v>1553600000</v>
      </c>
      <c r="F6" s="7">
        <v>1553600000</v>
      </c>
      <c r="G6" s="7">
        <v>1553600000</v>
      </c>
      <c r="H6" s="37">
        <v>86</v>
      </c>
      <c r="I6" s="8">
        <v>0.106031</v>
      </c>
      <c r="J6" s="8"/>
      <c r="K6" s="27">
        <v>48150</v>
      </c>
      <c r="L6" s="22"/>
      <c r="N6" s="38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21" customFormat="1" ht="16.5" customHeight="1" x14ac:dyDescent="0.3">
      <c r="A7" s="27">
        <v>44578</v>
      </c>
      <c r="B7" s="27">
        <v>44579</v>
      </c>
      <c r="C7" s="30" t="s">
        <v>22</v>
      </c>
      <c r="D7" s="30" t="s">
        <v>11</v>
      </c>
      <c r="E7" s="7">
        <v>3000000000</v>
      </c>
      <c r="F7" s="7">
        <v>5100000000</v>
      </c>
      <c r="G7" s="7">
        <v>3000000000</v>
      </c>
      <c r="H7" s="37">
        <v>91.47</v>
      </c>
      <c r="I7" s="8">
        <v>9.2489000000000002E-2</v>
      </c>
      <c r="J7" s="8">
        <v>9.35E-2</v>
      </c>
      <c r="K7" s="27">
        <v>44942</v>
      </c>
      <c r="L7" s="22"/>
      <c r="N7" s="38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s="21" customFormat="1" ht="16.5" customHeight="1" x14ac:dyDescent="0.3">
      <c r="A8" s="27">
        <v>44579</v>
      </c>
      <c r="B8" s="27">
        <v>44579</v>
      </c>
      <c r="C8" s="30" t="s">
        <v>22</v>
      </c>
      <c r="D8" s="30" t="s">
        <v>21</v>
      </c>
      <c r="E8" s="7">
        <v>29000000</v>
      </c>
      <c r="F8" s="7">
        <v>29000000</v>
      </c>
      <c r="G8" s="7">
        <v>29000000</v>
      </c>
      <c r="H8" s="37">
        <v>91.47</v>
      </c>
      <c r="I8" s="8">
        <v>9.2489000000000002E-2</v>
      </c>
      <c r="J8" s="8"/>
      <c r="K8" s="27">
        <v>44942</v>
      </c>
      <c r="L8" s="22"/>
      <c r="N8" s="38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s="21" customFormat="1" ht="16.5" customHeight="1" x14ac:dyDescent="0.3">
      <c r="A9" s="27">
        <v>44585</v>
      </c>
      <c r="B9" s="27">
        <v>44586</v>
      </c>
      <c r="C9" s="30" t="s">
        <v>23</v>
      </c>
      <c r="D9" s="30" t="s">
        <v>11</v>
      </c>
      <c r="E9" s="7">
        <v>3000000000</v>
      </c>
      <c r="F9" s="7">
        <v>3920000000</v>
      </c>
      <c r="G9" s="7">
        <v>3000000000</v>
      </c>
      <c r="H9" s="37">
        <v>94.11</v>
      </c>
      <c r="I9" s="8">
        <v>8.9805999999999997E-2</v>
      </c>
      <c r="J9" s="8">
        <v>9.1499999999999998E-2</v>
      </c>
      <c r="K9" s="27">
        <v>44837</v>
      </c>
      <c r="L9" s="22"/>
      <c r="N9" s="3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21" customFormat="1" ht="16.5" customHeight="1" x14ac:dyDescent="0.3">
      <c r="A10" s="27">
        <v>44592</v>
      </c>
      <c r="B10" s="27">
        <v>44593</v>
      </c>
      <c r="C10" s="30" t="s">
        <v>24</v>
      </c>
      <c r="D10" s="30" t="s">
        <v>11</v>
      </c>
      <c r="E10" s="7">
        <v>1000000000</v>
      </c>
      <c r="F10" s="7">
        <v>1030000000</v>
      </c>
      <c r="G10" s="7">
        <v>1000000000</v>
      </c>
      <c r="H10" s="37">
        <v>97.96</v>
      </c>
      <c r="I10" s="8">
        <v>8.3500000000000005E-2</v>
      </c>
      <c r="J10" s="8">
        <v>8.4500000000000006E-2</v>
      </c>
      <c r="K10" s="27">
        <v>44683</v>
      </c>
      <c r="L10" s="22"/>
      <c r="N10" s="38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21" customFormat="1" ht="16.5" customHeight="1" x14ac:dyDescent="0.3">
      <c r="A11" s="27">
        <v>44593</v>
      </c>
      <c r="B11" s="27">
        <v>44593</v>
      </c>
      <c r="C11" s="30" t="s">
        <v>24</v>
      </c>
      <c r="D11" s="30" t="s">
        <v>21</v>
      </c>
      <c r="E11" s="7">
        <v>2000000</v>
      </c>
      <c r="F11" s="7">
        <v>2000000</v>
      </c>
      <c r="G11" s="7">
        <v>2000000</v>
      </c>
      <c r="H11" s="37">
        <v>97.96</v>
      </c>
      <c r="I11" s="8">
        <v>8.3500000000000005E-2</v>
      </c>
      <c r="J11" s="8"/>
      <c r="K11" s="27">
        <v>44683</v>
      </c>
      <c r="L11" s="22"/>
      <c r="N11" s="3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s="21" customFormat="1" ht="16.5" customHeight="1" x14ac:dyDescent="0.3">
      <c r="A12" s="27">
        <v>44600</v>
      </c>
      <c r="B12" s="27">
        <f>+A12+1</f>
        <v>44601</v>
      </c>
      <c r="C12" s="30" t="s">
        <v>27</v>
      </c>
      <c r="D12" s="30" t="s">
        <v>11</v>
      </c>
      <c r="E12" s="7">
        <v>25000000000</v>
      </c>
      <c r="F12" s="7">
        <v>64457000000</v>
      </c>
      <c r="G12" s="7">
        <v>25000000000</v>
      </c>
      <c r="H12" s="37">
        <v>92.35</v>
      </c>
      <c r="I12" s="8">
        <v>9.8400000000000001E-2</v>
      </c>
      <c r="J12" s="8">
        <v>9.9299999999999999E-2</v>
      </c>
      <c r="K12" s="27">
        <v>46141</v>
      </c>
      <c r="L12" s="22"/>
      <c r="N12" s="38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s="21" customFormat="1" ht="16.5" customHeight="1" x14ac:dyDescent="0.3">
      <c r="A13" s="27">
        <v>44601</v>
      </c>
      <c r="B13" s="27">
        <f>+A13</f>
        <v>44601</v>
      </c>
      <c r="C13" s="30" t="s">
        <v>27</v>
      </c>
      <c r="D13" s="30" t="s">
        <v>28</v>
      </c>
      <c r="E13" s="7">
        <v>5000000000</v>
      </c>
      <c r="F13" s="7">
        <v>5000000000</v>
      </c>
      <c r="G13" s="7">
        <v>5000000000</v>
      </c>
      <c r="H13" s="37">
        <v>92.35</v>
      </c>
      <c r="I13" s="8">
        <v>9.8400000000000001E-2</v>
      </c>
      <c r="J13" s="8"/>
      <c r="K13" s="27">
        <v>46141</v>
      </c>
      <c r="L13" s="22"/>
      <c r="N13" s="38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21" customFormat="1" ht="16.5" customHeight="1" x14ac:dyDescent="0.3">
      <c r="A14" s="27">
        <v>44601</v>
      </c>
      <c r="B14" s="27">
        <f>+A14</f>
        <v>44601</v>
      </c>
      <c r="C14" s="30" t="s">
        <v>27</v>
      </c>
      <c r="D14" s="30" t="s">
        <v>21</v>
      </c>
      <c r="E14" s="7">
        <v>456415000</v>
      </c>
      <c r="F14" s="7">
        <v>456415000</v>
      </c>
      <c r="G14" s="7">
        <v>456415000</v>
      </c>
      <c r="H14" s="37">
        <v>92.35</v>
      </c>
      <c r="I14" s="8">
        <v>9.8400000000000001E-2</v>
      </c>
      <c r="J14" s="8"/>
      <c r="K14" s="27">
        <v>46141</v>
      </c>
      <c r="L14" s="22"/>
      <c r="N14" s="38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s="21" customFormat="1" ht="16.5" customHeight="1" x14ac:dyDescent="0.3">
      <c r="A15" s="27">
        <v>44606</v>
      </c>
      <c r="B15" s="27">
        <f t="shared" ref="B15:B17" si="0">+A15+1</f>
        <v>44607</v>
      </c>
      <c r="C15" s="30" t="s">
        <v>29</v>
      </c>
      <c r="D15" s="30" t="s">
        <v>11</v>
      </c>
      <c r="E15" s="7">
        <v>3000000000</v>
      </c>
      <c r="F15" s="7">
        <v>5100000000</v>
      </c>
      <c r="G15" s="7">
        <v>3000000000</v>
      </c>
      <c r="H15" s="37">
        <v>91.49</v>
      </c>
      <c r="I15" s="8">
        <v>9.2270000000000005E-2</v>
      </c>
      <c r="J15" s="8">
        <v>9.2899999999999996E-2</v>
      </c>
      <c r="K15" s="27">
        <v>44970</v>
      </c>
      <c r="L15" s="22"/>
      <c r="N15" s="38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s="21" customFormat="1" ht="16.5" customHeight="1" x14ac:dyDescent="0.3">
      <c r="A16" s="27">
        <v>44613</v>
      </c>
      <c r="B16" s="27">
        <f t="shared" si="0"/>
        <v>44614</v>
      </c>
      <c r="C16" s="30" t="s">
        <v>30</v>
      </c>
      <c r="D16" s="30" t="s">
        <v>11</v>
      </c>
      <c r="E16" s="7">
        <v>3000000000</v>
      </c>
      <c r="F16" s="7">
        <v>5030000000</v>
      </c>
      <c r="G16" s="7">
        <v>3000000000</v>
      </c>
      <c r="H16" s="37">
        <v>93.32</v>
      </c>
      <c r="I16" s="8">
        <v>9.0052999999999994E-2</v>
      </c>
      <c r="J16" s="8">
        <v>9.0999999999999998E-2</v>
      </c>
      <c r="K16" s="27">
        <v>44900</v>
      </c>
      <c r="L16" s="22"/>
      <c r="N16" s="38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s="21" customFormat="1" ht="16.5" customHeight="1" x14ac:dyDescent="0.3">
      <c r="A17" s="27">
        <v>44620</v>
      </c>
      <c r="B17" s="27">
        <f t="shared" si="0"/>
        <v>44621</v>
      </c>
      <c r="C17" s="30" t="s">
        <v>31</v>
      </c>
      <c r="D17" s="30" t="s">
        <v>11</v>
      </c>
      <c r="E17" s="7">
        <v>1000000000</v>
      </c>
      <c r="F17" s="7">
        <v>1650000000</v>
      </c>
      <c r="G17" s="7">
        <v>1000000000</v>
      </c>
      <c r="H17" s="37">
        <v>95.57</v>
      </c>
      <c r="I17" s="8">
        <v>8.8829000000000005E-2</v>
      </c>
      <c r="J17" s="8">
        <v>8.9294999999999999E-2</v>
      </c>
      <c r="K17" s="27">
        <v>44809</v>
      </c>
      <c r="L17" s="22"/>
      <c r="N17" s="38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21" customFormat="1" ht="16.5" customHeight="1" x14ac:dyDescent="0.3">
      <c r="A18" s="27">
        <v>44634</v>
      </c>
      <c r="B18" s="27">
        <v>44635</v>
      </c>
      <c r="C18" s="30" t="s">
        <v>32</v>
      </c>
      <c r="D18" s="30" t="s">
        <v>11</v>
      </c>
      <c r="E18" s="7">
        <v>3000000000</v>
      </c>
      <c r="F18" s="7">
        <v>2730000000</v>
      </c>
      <c r="G18" s="7">
        <v>0</v>
      </c>
      <c r="H18" s="37">
        <v>0</v>
      </c>
      <c r="I18" s="8">
        <v>0</v>
      </c>
      <c r="J18" s="8">
        <v>0</v>
      </c>
      <c r="K18" s="27">
        <v>44998</v>
      </c>
      <c r="L18" s="22"/>
      <c r="N18" s="38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21" customFormat="1" ht="16.5" customHeight="1" x14ac:dyDescent="0.3">
      <c r="A19" s="27">
        <v>44635</v>
      </c>
      <c r="B19" s="27">
        <v>44636</v>
      </c>
      <c r="C19" s="30" t="s">
        <v>33</v>
      </c>
      <c r="D19" s="30" t="s">
        <v>11</v>
      </c>
      <c r="E19" s="7">
        <v>25000000000</v>
      </c>
      <c r="F19" s="7">
        <v>15700000000</v>
      </c>
      <c r="G19" s="7">
        <v>14100000000</v>
      </c>
      <c r="H19" s="37">
        <v>94.99</v>
      </c>
      <c r="I19" s="8">
        <v>0.10517899999999999</v>
      </c>
      <c r="J19" s="8">
        <v>0.10995000000000001</v>
      </c>
      <c r="K19" s="27">
        <v>45411</v>
      </c>
      <c r="L19" s="22"/>
      <c r="N19" s="38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21" customFormat="1" ht="16.5" customHeight="1" x14ac:dyDescent="0.3">
      <c r="A20" s="27">
        <v>44641</v>
      </c>
      <c r="B20" s="27">
        <v>44642</v>
      </c>
      <c r="C20" s="30" t="s">
        <v>22</v>
      </c>
      <c r="D20" s="30" t="s">
        <v>11</v>
      </c>
      <c r="E20" s="7">
        <v>3000000000</v>
      </c>
      <c r="F20" s="7">
        <v>3558500000</v>
      </c>
      <c r="G20" s="7">
        <v>3000000000</v>
      </c>
      <c r="H20" s="37">
        <v>92.17</v>
      </c>
      <c r="I20" s="8">
        <v>0.101878</v>
      </c>
      <c r="J20" s="8">
        <v>0.10299999999999999</v>
      </c>
      <c r="K20" s="27">
        <v>44942</v>
      </c>
      <c r="L20" s="22"/>
      <c r="N20" s="38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21" customFormat="1" ht="16.5" customHeight="1" x14ac:dyDescent="0.3">
      <c r="A21" s="27">
        <v>44648</v>
      </c>
      <c r="B21" s="27">
        <v>44649</v>
      </c>
      <c r="C21" s="30" t="s">
        <v>34</v>
      </c>
      <c r="D21" s="30" t="s">
        <v>11</v>
      </c>
      <c r="E21" s="7">
        <v>1000000000</v>
      </c>
      <c r="F21" s="7">
        <v>1593000000</v>
      </c>
      <c r="G21" s="7">
        <v>1000000000</v>
      </c>
      <c r="H21" s="37">
        <v>97.05</v>
      </c>
      <c r="I21" s="8">
        <v>9.8502999999999993E-2</v>
      </c>
      <c r="J21" s="8">
        <v>0.1</v>
      </c>
      <c r="K21" s="27">
        <v>44760</v>
      </c>
      <c r="L21" s="22"/>
      <c r="N21" s="38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21" customFormat="1" ht="16.5" customHeight="1" x14ac:dyDescent="0.3">
      <c r="A22" s="27">
        <v>44655</v>
      </c>
      <c r="B22" s="27">
        <v>44656</v>
      </c>
      <c r="C22" s="30" t="s">
        <v>35</v>
      </c>
      <c r="D22" s="30" t="s">
        <v>11</v>
      </c>
      <c r="E22" s="7">
        <v>3000000000</v>
      </c>
      <c r="F22" s="7">
        <v>4420800000</v>
      </c>
      <c r="G22" s="7">
        <v>3000000000</v>
      </c>
      <c r="H22" s="37">
        <v>90.39</v>
      </c>
      <c r="I22" s="8">
        <v>0.105411</v>
      </c>
      <c r="J22" s="8">
        <v>0.107</v>
      </c>
      <c r="K22" s="27">
        <v>45019</v>
      </c>
      <c r="L22" s="22"/>
      <c r="N22" s="38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21" customFormat="1" ht="16.5" customHeight="1" x14ac:dyDescent="0.3">
      <c r="A23" s="27">
        <v>44656</v>
      </c>
      <c r="B23" s="27">
        <v>44656</v>
      </c>
      <c r="C23" s="30" t="s">
        <v>35</v>
      </c>
      <c r="D23" s="30" t="s">
        <v>21</v>
      </c>
      <c r="E23" s="7">
        <v>26000000</v>
      </c>
      <c r="F23" s="7">
        <v>26000000</v>
      </c>
      <c r="G23" s="7">
        <v>26000000</v>
      </c>
      <c r="H23" s="37">
        <v>90.39</v>
      </c>
      <c r="I23" s="8">
        <v>0.105411</v>
      </c>
      <c r="J23" s="8"/>
      <c r="K23" s="27">
        <v>45019</v>
      </c>
      <c r="L23" s="22"/>
      <c r="N23" s="38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21" customFormat="1" ht="16.5" customHeight="1" x14ac:dyDescent="0.3">
      <c r="A24" s="27">
        <v>44663</v>
      </c>
      <c r="B24" s="27">
        <v>44664</v>
      </c>
      <c r="C24" s="30" t="s">
        <v>36</v>
      </c>
      <c r="D24" s="30" t="s">
        <v>11</v>
      </c>
      <c r="E24" s="7">
        <v>20000000000</v>
      </c>
      <c r="F24" s="7">
        <v>39295000000</v>
      </c>
      <c r="G24" s="7">
        <v>1859000000</v>
      </c>
      <c r="H24" s="37">
        <v>87.28</v>
      </c>
      <c r="I24" s="8">
        <v>0.11865299999999999</v>
      </c>
      <c r="J24" s="8">
        <v>0.1198</v>
      </c>
      <c r="K24" s="27">
        <v>55090</v>
      </c>
      <c r="L24" s="22"/>
      <c r="N24" s="38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21" customFormat="1" ht="16.5" customHeight="1" x14ac:dyDescent="0.3">
      <c r="A25" s="27">
        <v>44664</v>
      </c>
      <c r="B25" s="27">
        <v>44664</v>
      </c>
      <c r="C25" s="30" t="s">
        <v>36</v>
      </c>
      <c r="D25" s="30" t="s">
        <v>21</v>
      </c>
      <c r="E25" s="7">
        <v>479520000</v>
      </c>
      <c r="F25" s="7">
        <v>479520000</v>
      </c>
      <c r="G25" s="7">
        <v>479520000</v>
      </c>
      <c r="H25" s="37">
        <v>87.28</v>
      </c>
      <c r="I25" s="8">
        <v>0.11865299999999999</v>
      </c>
      <c r="J25" s="8"/>
      <c r="K25" s="27">
        <v>55090</v>
      </c>
      <c r="L25" s="22"/>
      <c r="N25" s="38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21" customFormat="1" ht="16.5" customHeight="1" x14ac:dyDescent="0.3">
      <c r="A26" s="27">
        <v>44669</v>
      </c>
      <c r="B26" s="27">
        <v>44670</v>
      </c>
      <c r="C26" s="30" t="s">
        <v>29</v>
      </c>
      <c r="D26" s="30" t="s">
        <v>11</v>
      </c>
      <c r="E26" s="7">
        <v>3000000000</v>
      </c>
      <c r="F26" s="7">
        <v>1330000000</v>
      </c>
      <c r="G26" s="7">
        <v>1330000000</v>
      </c>
      <c r="H26" s="37">
        <v>91.99</v>
      </c>
      <c r="I26" s="8">
        <v>0.104439</v>
      </c>
      <c r="J26" s="8">
        <v>0.1084</v>
      </c>
      <c r="K26" s="27">
        <v>44970</v>
      </c>
      <c r="L26" s="22"/>
      <c r="N26" s="38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21" customFormat="1" ht="16.5" customHeight="1" x14ac:dyDescent="0.3">
      <c r="A27" s="27">
        <v>44670</v>
      </c>
      <c r="B27" s="27">
        <v>44670</v>
      </c>
      <c r="C27" s="30" t="s">
        <v>29</v>
      </c>
      <c r="D27" s="30" t="s">
        <v>21</v>
      </c>
      <c r="E27" s="7">
        <v>1087000</v>
      </c>
      <c r="F27" s="7">
        <v>1087000</v>
      </c>
      <c r="G27" s="7">
        <v>1087000</v>
      </c>
      <c r="H27" s="37">
        <v>91.99</v>
      </c>
      <c r="I27" s="8">
        <v>0.104439</v>
      </c>
      <c r="J27" s="8"/>
      <c r="K27" s="27">
        <v>44970</v>
      </c>
      <c r="L27" s="22"/>
      <c r="N27" s="38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21" customFormat="1" ht="16.5" customHeight="1" x14ac:dyDescent="0.3">
      <c r="A28" s="27">
        <v>44676</v>
      </c>
      <c r="B28" s="27">
        <v>44677</v>
      </c>
      <c r="C28" s="30" t="s">
        <v>37</v>
      </c>
      <c r="D28" s="30" t="s">
        <v>11</v>
      </c>
      <c r="E28" s="7">
        <v>1000000000</v>
      </c>
      <c r="F28" s="7">
        <v>2060000000</v>
      </c>
      <c r="G28" s="7">
        <v>1000000000</v>
      </c>
      <c r="H28" s="37">
        <v>94.98</v>
      </c>
      <c r="I28" s="8">
        <v>0.101273</v>
      </c>
      <c r="J28" s="8">
        <v>0.10212499999999999</v>
      </c>
      <c r="K28" s="27">
        <v>44865</v>
      </c>
      <c r="L28" s="22"/>
      <c r="N28" s="38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21" customFormat="1" ht="16.5" customHeight="1" x14ac:dyDescent="0.3">
      <c r="A29" s="27">
        <v>44677</v>
      </c>
      <c r="B29" s="27">
        <v>44677</v>
      </c>
      <c r="C29" s="30" t="s">
        <v>37</v>
      </c>
      <c r="D29" s="30" t="s">
        <v>21</v>
      </c>
      <c r="E29" s="7">
        <v>3000000</v>
      </c>
      <c r="F29" s="7">
        <v>3000000</v>
      </c>
      <c r="G29" s="7">
        <v>3000000</v>
      </c>
      <c r="H29" s="37">
        <v>94.98</v>
      </c>
      <c r="I29" s="8">
        <v>0.101273</v>
      </c>
      <c r="J29" s="8"/>
      <c r="K29" s="27">
        <v>44865</v>
      </c>
      <c r="L29" s="22"/>
      <c r="N29" s="38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21" customFormat="1" ht="16.5" customHeight="1" x14ac:dyDescent="0.3">
      <c r="A30" s="27">
        <v>44680</v>
      </c>
      <c r="B30" s="27">
        <v>44680</v>
      </c>
      <c r="C30" s="30" t="s">
        <v>33</v>
      </c>
      <c r="D30" s="30" t="s">
        <v>11</v>
      </c>
      <c r="E30" s="7">
        <v>15000000000</v>
      </c>
      <c r="F30" s="7">
        <v>19489000000</v>
      </c>
      <c r="G30" s="7">
        <v>15000000000</v>
      </c>
      <c r="H30" s="37">
        <v>92.19</v>
      </c>
      <c r="I30" s="8">
        <v>0.10954700000000001</v>
      </c>
      <c r="J30" s="8">
        <v>0.11102099999999999</v>
      </c>
      <c r="K30" s="27">
        <v>45411</v>
      </c>
      <c r="L30" s="22"/>
      <c r="N30" s="38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21" customFormat="1" ht="16.5" customHeight="1" x14ac:dyDescent="0.3">
      <c r="A31" s="27">
        <v>44680</v>
      </c>
      <c r="B31" s="27">
        <v>44680</v>
      </c>
      <c r="C31" s="30" t="s">
        <v>27</v>
      </c>
      <c r="D31" s="30" t="s">
        <v>11</v>
      </c>
      <c r="E31" s="7">
        <v>15000000000</v>
      </c>
      <c r="F31" s="7">
        <v>30309400000</v>
      </c>
      <c r="G31" s="7">
        <v>15000000000</v>
      </c>
      <c r="H31" s="37">
        <v>86.6</v>
      </c>
      <c r="I31" s="8">
        <v>0.112538</v>
      </c>
      <c r="J31" s="8">
        <v>0.1137</v>
      </c>
      <c r="K31" s="27">
        <v>46141</v>
      </c>
      <c r="L31" s="22"/>
      <c r="N31" s="38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21" customFormat="1" ht="16.5" customHeight="1" x14ac:dyDescent="0.3">
      <c r="A32" s="27">
        <v>44680</v>
      </c>
      <c r="B32" s="27">
        <v>44680</v>
      </c>
      <c r="C32" s="30" t="s">
        <v>20</v>
      </c>
      <c r="D32" s="30" t="s">
        <v>11</v>
      </c>
      <c r="E32" s="7">
        <v>15000000000</v>
      </c>
      <c r="F32" s="7">
        <v>42906500000</v>
      </c>
      <c r="G32" s="7">
        <v>15000000000</v>
      </c>
      <c r="H32" s="37">
        <v>80.03</v>
      </c>
      <c r="I32" s="8">
        <v>0.11512500000000001</v>
      </c>
      <c r="J32" s="8">
        <v>0.116332</v>
      </c>
      <c r="K32" s="27">
        <v>48150</v>
      </c>
      <c r="L32" s="22"/>
      <c r="N32" s="38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21" customFormat="1" ht="16.5" customHeight="1" x14ac:dyDescent="0.3">
      <c r="A33" s="27">
        <v>44680</v>
      </c>
      <c r="B33" s="27">
        <v>44680</v>
      </c>
      <c r="C33" s="30" t="s">
        <v>20</v>
      </c>
      <c r="D33" s="30" t="s">
        <v>21</v>
      </c>
      <c r="E33" s="7">
        <v>501250000</v>
      </c>
      <c r="F33" s="7">
        <v>501250000</v>
      </c>
      <c r="G33" s="7">
        <v>501250000</v>
      </c>
      <c r="H33" s="37">
        <v>80.03</v>
      </c>
      <c r="I33" s="8">
        <v>0.11512500000000001</v>
      </c>
      <c r="J33" s="8"/>
      <c r="K33" s="27">
        <v>48150</v>
      </c>
      <c r="L33" s="22"/>
      <c r="N33" s="38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21" customFormat="1" ht="16.5" customHeight="1" x14ac:dyDescent="0.3">
      <c r="A34" s="27">
        <v>44680</v>
      </c>
      <c r="B34" s="27">
        <v>44680</v>
      </c>
      <c r="C34" s="30" t="s">
        <v>36</v>
      </c>
      <c r="D34" s="30" t="s">
        <v>11</v>
      </c>
      <c r="E34" s="7">
        <v>10000000000</v>
      </c>
      <c r="F34" s="7">
        <v>21554000000</v>
      </c>
      <c r="G34" s="7">
        <v>10000000000</v>
      </c>
      <c r="H34" s="37">
        <v>82.39</v>
      </c>
      <c r="I34" s="8">
        <v>0.11931</v>
      </c>
      <c r="J34" s="8">
        <v>0.11933299999999999</v>
      </c>
      <c r="K34" s="27">
        <v>55090</v>
      </c>
      <c r="L34" s="22"/>
      <c r="N34" s="38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21" customFormat="1" ht="16.5" customHeight="1" x14ac:dyDescent="0.3">
      <c r="A35" s="27">
        <v>44680</v>
      </c>
      <c r="B35" s="27">
        <v>44680</v>
      </c>
      <c r="C35" s="30" t="s">
        <v>36</v>
      </c>
      <c r="D35" s="30" t="s">
        <v>21</v>
      </c>
      <c r="E35" s="7">
        <v>146000000</v>
      </c>
      <c r="F35" s="7">
        <v>146000000</v>
      </c>
      <c r="G35" s="7">
        <v>146000000</v>
      </c>
      <c r="H35" s="37">
        <v>82.39</v>
      </c>
      <c r="I35" s="8">
        <v>0.11931</v>
      </c>
      <c r="J35" s="8"/>
      <c r="K35" s="27">
        <v>55090</v>
      </c>
      <c r="L35" s="22"/>
      <c r="N35" s="38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21" customFormat="1" ht="16.5" customHeight="1" x14ac:dyDescent="0.3">
      <c r="A36" s="27">
        <v>44683</v>
      </c>
      <c r="B36" s="27">
        <v>44684</v>
      </c>
      <c r="C36" s="30" t="s">
        <v>40</v>
      </c>
      <c r="D36" s="30" t="s">
        <v>11</v>
      </c>
      <c r="E36" s="7">
        <v>3000000000</v>
      </c>
      <c r="F36" s="7">
        <v>3600000000</v>
      </c>
      <c r="G36" s="7">
        <v>3000000000</v>
      </c>
      <c r="H36" s="37">
        <v>90.46</v>
      </c>
      <c r="I36" s="8">
        <v>0.10463600000000001</v>
      </c>
      <c r="J36" s="8">
        <v>0.1077</v>
      </c>
      <c r="K36" s="27">
        <v>45047</v>
      </c>
      <c r="L36" s="22"/>
      <c r="N36" s="38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21" customFormat="1" ht="16.5" customHeight="1" x14ac:dyDescent="0.3">
      <c r="A37" s="27">
        <v>44684</v>
      </c>
      <c r="B37" s="27">
        <v>44684</v>
      </c>
      <c r="C37" s="30" t="s">
        <v>40</v>
      </c>
      <c r="D37" s="30" t="s">
        <v>21</v>
      </c>
      <c r="E37" s="7">
        <v>2767000</v>
      </c>
      <c r="F37" s="7">
        <v>2767000</v>
      </c>
      <c r="G37" s="7">
        <v>2767000</v>
      </c>
      <c r="H37" s="37">
        <v>90.46</v>
      </c>
      <c r="I37" s="8">
        <v>0.10463600000000001</v>
      </c>
      <c r="J37" s="8"/>
      <c r="K37" s="27">
        <v>45047</v>
      </c>
      <c r="L37" s="22"/>
      <c r="N37" s="38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21" customFormat="1" ht="16.5" customHeight="1" x14ac:dyDescent="0.3">
      <c r="A38" s="27">
        <v>44691</v>
      </c>
      <c r="B38" s="27">
        <v>44692</v>
      </c>
      <c r="C38" s="30" t="s">
        <v>41</v>
      </c>
      <c r="D38" s="30" t="s">
        <v>11</v>
      </c>
      <c r="E38" s="7">
        <v>30000000000</v>
      </c>
      <c r="F38" s="7">
        <v>62194200000</v>
      </c>
      <c r="G38" s="7">
        <v>30000000000</v>
      </c>
      <c r="H38" s="37">
        <v>93.61</v>
      </c>
      <c r="I38" s="8">
        <v>0.111927</v>
      </c>
      <c r="J38" s="8">
        <v>0.1137</v>
      </c>
      <c r="K38" s="27">
        <v>46506</v>
      </c>
      <c r="L38" s="22"/>
      <c r="N38" s="38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21" customFormat="1" ht="16.5" customHeight="1" x14ac:dyDescent="0.3">
      <c r="A39" s="27">
        <v>44692</v>
      </c>
      <c r="B39" s="27">
        <v>44692</v>
      </c>
      <c r="C39" s="30" t="s">
        <v>41</v>
      </c>
      <c r="D39" s="30" t="s">
        <v>28</v>
      </c>
      <c r="E39" s="7">
        <v>6000000000</v>
      </c>
      <c r="F39" s="7">
        <v>5315000000</v>
      </c>
      <c r="G39" s="7">
        <v>5315000000</v>
      </c>
      <c r="H39" s="37">
        <v>93.61</v>
      </c>
      <c r="I39" s="8">
        <v>0.111927</v>
      </c>
      <c r="J39" s="8"/>
      <c r="K39" s="27">
        <v>46506</v>
      </c>
      <c r="L39" s="22"/>
      <c r="N39" s="38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21" customFormat="1" ht="16.5" customHeight="1" x14ac:dyDescent="0.3">
      <c r="A40" s="27">
        <v>44692</v>
      </c>
      <c r="B40" s="27">
        <v>44692</v>
      </c>
      <c r="C40" s="30" t="s">
        <v>41</v>
      </c>
      <c r="D40" s="30" t="s">
        <v>21</v>
      </c>
      <c r="E40" s="7">
        <v>78556000</v>
      </c>
      <c r="F40" s="7">
        <v>78556000</v>
      </c>
      <c r="G40" s="7">
        <v>78556000</v>
      </c>
      <c r="H40" s="37">
        <v>93.61</v>
      </c>
      <c r="I40" s="8">
        <v>0.111927</v>
      </c>
      <c r="J40" s="8"/>
      <c r="K40" s="27">
        <v>46506</v>
      </c>
      <c r="L40" s="22"/>
      <c r="N40" s="38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s="21" customFormat="1" ht="16.5" customHeight="1" x14ac:dyDescent="0.3">
      <c r="A41" s="27">
        <v>44697</v>
      </c>
      <c r="B41" s="27">
        <v>44698</v>
      </c>
      <c r="C41" s="30" t="s">
        <v>32</v>
      </c>
      <c r="D41" s="30" t="s">
        <v>11</v>
      </c>
      <c r="E41" s="7">
        <v>3000000000</v>
      </c>
      <c r="F41" s="7">
        <v>5800000000</v>
      </c>
      <c r="G41" s="7">
        <v>3000000000</v>
      </c>
      <c r="H41" s="37">
        <v>91.96</v>
      </c>
      <c r="I41" s="8">
        <v>0.10488500000000001</v>
      </c>
      <c r="J41" s="8">
        <v>0.106</v>
      </c>
      <c r="K41" s="27">
        <v>44998</v>
      </c>
      <c r="L41" s="22"/>
      <c r="N41" s="38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s="21" customFormat="1" ht="16.5" customHeight="1" x14ac:dyDescent="0.3">
      <c r="A42" s="27">
        <v>44698</v>
      </c>
      <c r="B42" s="27">
        <v>44698</v>
      </c>
      <c r="C42" s="30" t="s">
        <v>32</v>
      </c>
      <c r="D42" s="30" t="s">
        <v>21</v>
      </c>
      <c r="E42" s="7">
        <v>33000000</v>
      </c>
      <c r="F42" s="7">
        <v>33000000</v>
      </c>
      <c r="G42" s="7">
        <v>33000000</v>
      </c>
      <c r="H42" s="37">
        <v>91.96</v>
      </c>
      <c r="I42" s="8">
        <v>0.10488500000000001</v>
      </c>
      <c r="J42" s="8"/>
      <c r="K42" s="27">
        <v>44998</v>
      </c>
      <c r="L42" s="22"/>
      <c r="N42" s="38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s="21" customFormat="1" ht="16.5" customHeight="1" x14ac:dyDescent="0.3">
      <c r="A43" s="27">
        <v>44704</v>
      </c>
      <c r="B43" s="27">
        <v>44705</v>
      </c>
      <c r="C43" s="30" t="s">
        <v>31</v>
      </c>
      <c r="D43" s="30" t="s">
        <v>11</v>
      </c>
      <c r="E43" s="7">
        <v>1000000000</v>
      </c>
      <c r="F43" s="7">
        <v>1950000000</v>
      </c>
      <c r="G43" s="7">
        <v>1000000000</v>
      </c>
      <c r="H43" s="37">
        <v>97.2</v>
      </c>
      <c r="I43" s="8">
        <v>9.9553000000000003E-2</v>
      </c>
      <c r="J43" s="8">
        <v>0.100707</v>
      </c>
      <c r="K43" s="27">
        <v>44809</v>
      </c>
      <c r="L43" s="22"/>
      <c r="N43" s="38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21" customFormat="1" ht="16.5" customHeight="1" x14ac:dyDescent="0.3">
      <c r="A44" s="27">
        <v>44718</v>
      </c>
      <c r="B44" s="27">
        <f t="shared" ref="B44:B50" si="1">+A44+1</f>
        <v>44719</v>
      </c>
      <c r="C44" s="30" t="s">
        <v>42</v>
      </c>
      <c r="D44" s="30" t="s">
        <v>11</v>
      </c>
      <c r="E44" s="7">
        <v>3000000000</v>
      </c>
      <c r="F44" s="7">
        <v>5678000000</v>
      </c>
      <c r="G44" s="7">
        <v>3000000000</v>
      </c>
      <c r="H44" s="37">
        <v>90.349695679999996</v>
      </c>
      <c r="I44" s="8">
        <v>0.10592799999999999</v>
      </c>
      <c r="J44" s="8">
        <v>0.1069</v>
      </c>
      <c r="K44" s="27">
        <v>45082</v>
      </c>
      <c r="L44" s="22"/>
      <c r="N44" s="38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s="21" customFormat="1" ht="16.5" customHeight="1" x14ac:dyDescent="0.3">
      <c r="A45" s="27">
        <v>44719</v>
      </c>
      <c r="B45" s="27">
        <v>44719</v>
      </c>
      <c r="C45" s="30" t="s">
        <v>42</v>
      </c>
      <c r="D45" s="30" t="s">
        <v>21</v>
      </c>
      <c r="E45" s="7">
        <v>65000000</v>
      </c>
      <c r="F45" s="7">
        <v>65000000</v>
      </c>
      <c r="G45" s="7">
        <v>65000000</v>
      </c>
      <c r="H45" s="37">
        <v>90.349684615384618</v>
      </c>
      <c r="I45" s="8">
        <v>0.10592799999999999</v>
      </c>
      <c r="J45" s="8"/>
      <c r="K45" s="27">
        <v>45082</v>
      </c>
      <c r="L45" s="22"/>
      <c r="N45" s="38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s="21" customFormat="1" ht="16.5" customHeight="1" x14ac:dyDescent="0.3">
      <c r="A46" s="27">
        <v>44726</v>
      </c>
      <c r="B46" s="27">
        <f t="shared" si="1"/>
        <v>44727</v>
      </c>
      <c r="C46" s="30" t="s">
        <v>43</v>
      </c>
      <c r="D46" s="30" t="s">
        <v>11</v>
      </c>
      <c r="E46" s="7">
        <v>25000000000</v>
      </c>
      <c r="F46" s="7">
        <v>35331000000</v>
      </c>
      <c r="G46" s="7">
        <v>25000000000</v>
      </c>
      <c r="H46" s="37">
        <v>97.026271382800005</v>
      </c>
      <c r="I46" s="8">
        <v>0.10969</v>
      </c>
      <c r="J46" s="8">
        <v>0.111389</v>
      </c>
      <c r="K46" s="27">
        <v>45776</v>
      </c>
      <c r="L46" s="22"/>
      <c r="N46" s="38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s="21" customFormat="1" ht="16.5" customHeight="1" x14ac:dyDescent="0.3">
      <c r="A47" s="27">
        <v>44727</v>
      </c>
      <c r="B47" s="27">
        <v>44727</v>
      </c>
      <c r="C47" s="30" t="s">
        <v>43</v>
      </c>
      <c r="D47" s="30" t="s">
        <v>21</v>
      </c>
      <c r="E47" s="7">
        <v>800500000</v>
      </c>
      <c r="F47" s="7">
        <v>800500000</v>
      </c>
      <c r="G47" s="7">
        <v>800500000</v>
      </c>
      <c r="H47" s="37">
        <v>97.025679700187382</v>
      </c>
      <c r="I47" s="8">
        <v>0.10969</v>
      </c>
      <c r="J47" s="8"/>
      <c r="K47" s="27">
        <v>45776</v>
      </c>
      <c r="L47" s="22"/>
      <c r="N47" s="38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s="21" customFormat="1" ht="16.5" customHeight="1" x14ac:dyDescent="0.3">
      <c r="A48" s="27">
        <v>44732</v>
      </c>
      <c r="B48" s="27">
        <f t="shared" si="1"/>
        <v>44733</v>
      </c>
      <c r="C48" s="30" t="s">
        <v>35</v>
      </c>
      <c r="D48" s="30" t="s">
        <v>11</v>
      </c>
      <c r="E48" s="7">
        <v>3000000000</v>
      </c>
      <c r="F48" s="7">
        <v>1050000000</v>
      </c>
      <c r="G48" s="7">
        <v>1050000000</v>
      </c>
      <c r="H48" s="37">
        <v>92.235314466666665</v>
      </c>
      <c r="I48" s="8">
        <v>0.10596700000000001</v>
      </c>
      <c r="J48" s="8">
        <v>0.107498</v>
      </c>
      <c r="K48" s="27">
        <v>45019</v>
      </c>
      <c r="L48" s="22"/>
      <c r="N48" s="38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s="21" customFormat="1" ht="16.5" customHeight="1" x14ac:dyDescent="0.3">
      <c r="A49" s="27">
        <v>44733</v>
      </c>
      <c r="B49" s="27">
        <v>44733</v>
      </c>
      <c r="C49" s="30" t="s">
        <v>35</v>
      </c>
      <c r="D49" s="30" t="s">
        <v>21</v>
      </c>
      <c r="E49" s="7">
        <v>17750000</v>
      </c>
      <c r="F49" s="7">
        <v>17750000</v>
      </c>
      <c r="G49" s="7">
        <v>17750000</v>
      </c>
      <c r="H49" s="37">
        <v>92.235194366197177</v>
      </c>
      <c r="I49" s="8">
        <v>0.10596700000000001</v>
      </c>
      <c r="J49" s="8"/>
      <c r="K49" s="27">
        <v>45019</v>
      </c>
      <c r="L49" s="22"/>
      <c r="N49" s="38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s="21" customFormat="1" ht="16.5" customHeight="1" x14ac:dyDescent="0.3">
      <c r="A50" s="27">
        <v>44739</v>
      </c>
      <c r="B50" s="27">
        <f t="shared" si="1"/>
        <v>44740</v>
      </c>
      <c r="C50" s="30" t="s">
        <v>22</v>
      </c>
      <c r="D50" s="30" t="s">
        <v>11</v>
      </c>
      <c r="E50" s="7">
        <v>1000000000</v>
      </c>
      <c r="F50" s="7">
        <v>325220000</v>
      </c>
      <c r="G50" s="7">
        <v>325220000</v>
      </c>
      <c r="H50" s="37">
        <v>94.45599929278643</v>
      </c>
      <c r="I50" s="8">
        <v>0.104603</v>
      </c>
      <c r="J50" s="8">
        <v>0.10475</v>
      </c>
      <c r="K50" s="27">
        <v>44942</v>
      </c>
      <c r="L50" s="22"/>
      <c r="N50" s="38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s="21" customFormat="1" ht="16.5" customHeight="1" x14ac:dyDescent="0.3">
      <c r="A51" s="27">
        <v>44746</v>
      </c>
      <c r="B51" s="27">
        <v>44746</v>
      </c>
      <c r="C51" s="30" t="s">
        <v>45</v>
      </c>
      <c r="D51" s="30" t="s">
        <v>11</v>
      </c>
      <c r="E51" s="7">
        <v>3000000000</v>
      </c>
      <c r="F51" s="7">
        <v>3400000000</v>
      </c>
      <c r="G51" s="7">
        <v>3000000000</v>
      </c>
      <c r="H51" s="37">
        <v>90.19</v>
      </c>
      <c r="I51" s="8">
        <v>0.107542</v>
      </c>
      <c r="J51" s="8">
        <v>0.1094</v>
      </c>
      <c r="K51" s="27">
        <v>45110</v>
      </c>
      <c r="L51" s="22"/>
      <c r="N51" s="38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s="21" customFormat="1" ht="16.5" customHeight="1" x14ac:dyDescent="0.3">
      <c r="A52" s="27">
        <v>44746</v>
      </c>
      <c r="B52" s="27">
        <v>44746</v>
      </c>
      <c r="C52" s="30" t="s">
        <v>45</v>
      </c>
      <c r="D52" s="30" t="s">
        <v>21</v>
      </c>
      <c r="E52" s="7">
        <v>2000000</v>
      </c>
      <c r="F52" s="7">
        <v>2000000</v>
      </c>
      <c r="G52" s="7">
        <v>2000000</v>
      </c>
      <c r="H52" s="37">
        <v>90.19</v>
      </c>
      <c r="I52" s="8">
        <v>0.107542</v>
      </c>
      <c r="J52" s="8"/>
      <c r="K52" s="27">
        <v>45110</v>
      </c>
      <c r="L52" s="22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s="21" customFormat="1" ht="16.5" customHeight="1" x14ac:dyDescent="0.3">
      <c r="A53" s="27">
        <v>44754</v>
      </c>
      <c r="B53" s="27">
        <v>44755</v>
      </c>
      <c r="C53" s="30" t="s">
        <v>20</v>
      </c>
      <c r="D53" s="30" t="s">
        <v>11</v>
      </c>
      <c r="E53" s="7">
        <v>60000000000</v>
      </c>
      <c r="F53" s="7">
        <v>62735300000</v>
      </c>
      <c r="G53" s="7">
        <v>36212300000</v>
      </c>
      <c r="H53" s="37">
        <v>80.08</v>
      </c>
      <c r="I53" s="8">
        <v>0.11890299999999999</v>
      </c>
      <c r="J53" s="8">
        <v>0.119925</v>
      </c>
      <c r="K53" s="27">
        <v>48150</v>
      </c>
      <c r="L53" s="22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s="21" customFormat="1" ht="16.5" customHeight="1" x14ac:dyDescent="0.3">
      <c r="A54" s="27">
        <v>44755</v>
      </c>
      <c r="B54" s="27">
        <v>44755</v>
      </c>
      <c r="C54" s="30" t="s">
        <v>20</v>
      </c>
      <c r="D54" s="30" t="s">
        <v>21</v>
      </c>
      <c r="E54" s="7">
        <v>100000000</v>
      </c>
      <c r="F54" s="7">
        <v>100000000</v>
      </c>
      <c r="G54" s="7">
        <v>100000000</v>
      </c>
      <c r="H54" s="37">
        <v>80.08</v>
      </c>
      <c r="I54" s="8">
        <v>0.11890299999999999</v>
      </c>
      <c r="J54" s="8"/>
      <c r="K54" s="27">
        <v>48150</v>
      </c>
      <c r="L54" s="22"/>
      <c r="N54" s="38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s="21" customFormat="1" ht="16.5" customHeight="1" x14ac:dyDescent="0.3">
      <c r="A55" s="27">
        <v>44760</v>
      </c>
      <c r="B55" s="27">
        <v>44761</v>
      </c>
      <c r="C55" s="30" t="s">
        <v>40</v>
      </c>
      <c r="D55" s="30" t="s">
        <v>11</v>
      </c>
      <c r="E55" s="7">
        <v>3000000000</v>
      </c>
      <c r="F55" s="7">
        <v>6600000000</v>
      </c>
      <c r="G55" s="7">
        <v>3000000000</v>
      </c>
      <c r="H55" s="37">
        <v>92.14</v>
      </c>
      <c r="I55" s="8">
        <v>0.107326</v>
      </c>
      <c r="J55" s="8">
        <v>0.1089</v>
      </c>
      <c r="K55" s="27">
        <v>45047</v>
      </c>
      <c r="L55" s="22"/>
      <c r="N55" s="38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s="21" customFormat="1" ht="16.5" customHeight="1" x14ac:dyDescent="0.3">
      <c r="A56" s="27">
        <v>44767</v>
      </c>
      <c r="B56" s="27">
        <v>44768</v>
      </c>
      <c r="C56" s="30" t="s">
        <v>46</v>
      </c>
      <c r="D56" s="30" t="s">
        <v>11</v>
      </c>
      <c r="E56" s="7">
        <v>1000000000</v>
      </c>
      <c r="F56" s="7">
        <v>861820000</v>
      </c>
      <c r="G56" s="7">
        <v>0</v>
      </c>
      <c r="H56" s="37">
        <v>0</v>
      </c>
      <c r="I56" s="8">
        <v>0</v>
      </c>
      <c r="J56" s="8">
        <v>0</v>
      </c>
      <c r="K56" s="27">
        <v>44865</v>
      </c>
      <c r="L56" s="22"/>
      <c r="N56" s="38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s="21" customFormat="1" ht="16.5" customHeight="1" x14ac:dyDescent="0.3">
      <c r="A57" s="31"/>
      <c r="B57" s="31"/>
      <c r="C57" s="32"/>
      <c r="D57" s="28"/>
      <c r="E57" s="7"/>
      <c r="F57" s="7"/>
      <c r="G57" s="7"/>
      <c r="H57" s="29"/>
      <c r="I57" s="8"/>
      <c r="J57" s="8"/>
      <c r="K57" s="27"/>
      <c r="L57" s="22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s="14" customFormat="1" x14ac:dyDescent="0.3">
      <c r="A58" s="10" t="s">
        <v>12</v>
      </c>
      <c r="B58" s="11"/>
      <c r="C58" s="11"/>
      <c r="D58" s="11"/>
      <c r="E58" s="12">
        <f>SUM(E5:E57)</f>
        <v>349297445000</v>
      </c>
      <c r="F58" s="12">
        <f>SUM(F5:F57)</f>
        <v>553901985000</v>
      </c>
      <c r="G58" s="12">
        <f>SUM(G5:G57)</f>
        <v>287488965000</v>
      </c>
      <c r="H58" s="11"/>
      <c r="I58" s="13">
        <f>SUMPRODUCT(G5:G57,I5:I57)/G58</f>
        <v>0.10856193468725661</v>
      </c>
      <c r="J58" s="11"/>
      <c r="K58" s="11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1:26" x14ac:dyDescent="0.3">
      <c r="A59" s="16"/>
      <c r="B59" s="16"/>
      <c r="C59" s="17"/>
      <c r="D59" s="17"/>
      <c r="E59" s="17"/>
      <c r="F59" s="17"/>
      <c r="G59" s="17"/>
      <c r="I59" s="24"/>
    </row>
    <row r="60" spans="1:26" x14ac:dyDescent="0.3">
      <c r="E60" s="23"/>
      <c r="F60" s="23"/>
      <c r="G60" s="23"/>
      <c r="I60" s="24"/>
    </row>
  </sheetData>
  <pageMargins left="0.51181102362204722" right="0" top="0.23622047244094491" bottom="0" header="0.19685039370078741" footer="0.15748031496062992"/>
  <pageSetup paperSize="9" scale="56" orientation="portrait" r:id="rId1"/>
  <headerFooter>
    <oddFooter>&amp;R4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"/>
  <sheetViews>
    <sheetView zoomScale="106" zoomScaleNormal="106" workbookViewId="0">
      <selection activeCell="F28" sqref="F28"/>
    </sheetView>
  </sheetViews>
  <sheetFormatPr defaultColWidth="9.140625" defaultRowHeight="16.5" x14ac:dyDescent="0.3"/>
  <cols>
    <col min="1" max="1" width="14.42578125" style="2" customWidth="1"/>
    <col min="2" max="2" width="17.7109375" style="2" bestFit="1" customWidth="1"/>
    <col min="3" max="3" width="17.28515625" style="2" bestFit="1" customWidth="1"/>
    <col min="4" max="4" width="18.42578125" style="2" bestFit="1" customWidth="1"/>
    <col min="5" max="5" width="19.5703125" style="2" bestFit="1" customWidth="1"/>
    <col min="6" max="6" width="20.28515625" style="2" bestFit="1" customWidth="1"/>
    <col min="7" max="7" width="9.7109375" style="2" customWidth="1"/>
    <col min="8" max="8" width="20.42578125" style="2" bestFit="1" customWidth="1"/>
    <col min="9" max="9" width="13.42578125" style="2" bestFit="1" customWidth="1"/>
    <col min="10" max="10" width="13.5703125" style="2" customWidth="1"/>
    <col min="11" max="16384" width="9.140625" style="2"/>
  </cols>
  <sheetData>
    <row r="1" spans="1:23" ht="9" customHeight="1" x14ac:dyDescent="0.3"/>
    <row r="2" spans="1:23" ht="17.25" x14ac:dyDescent="0.3">
      <c r="A2" s="1" t="s">
        <v>17</v>
      </c>
      <c r="D2" s="5"/>
      <c r="G2" s="20" t="s">
        <v>44</v>
      </c>
    </row>
    <row r="3" spans="1:23" ht="9" customHeight="1" x14ac:dyDescent="0.3"/>
    <row r="4" spans="1:23" s="21" customFormat="1" ht="48" customHeight="1" x14ac:dyDescent="0.3">
      <c r="A4" s="19" t="s">
        <v>13</v>
      </c>
      <c r="B4" s="19" t="s">
        <v>1</v>
      </c>
      <c r="C4" s="19" t="s">
        <v>2</v>
      </c>
      <c r="D4" s="19" t="s">
        <v>14</v>
      </c>
      <c r="E4" s="19" t="s">
        <v>15</v>
      </c>
      <c r="F4" s="19" t="s">
        <v>16</v>
      </c>
      <c r="G4" s="19" t="s">
        <v>7</v>
      </c>
      <c r="H4" s="19" t="s">
        <v>8</v>
      </c>
      <c r="I4" s="19" t="s">
        <v>9</v>
      </c>
      <c r="J4" s="19" t="s">
        <v>10</v>
      </c>
    </row>
    <row r="5" spans="1:23" s="21" customFormat="1" x14ac:dyDescent="0.3">
      <c r="A5" s="33">
        <v>44572</v>
      </c>
      <c r="B5" s="33">
        <v>44573</v>
      </c>
      <c r="C5" s="7" t="s">
        <v>25</v>
      </c>
      <c r="D5" s="34">
        <v>3000000000</v>
      </c>
      <c r="E5" s="34">
        <v>4892000000</v>
      </c>
      <c r="F5" s="34">
        <v>3000000000</v>
      </c>
      <c r="G5" s="36">
        <v>102.05</v>
      </c>
      <c r="H5" s="35">
        <v>8.2430000000000003E-2</v>
      </c>
      <c r="I5" s="35">
        <v>7.51E-2</v>
      </c>
      <c r="J5" s="33">
        <v>44680</v>
      </c>
    </row>
    <row r="6" spans="1:23" s="21" customFormat="1" x14ac:dyDescent="0.3">
      <c r="A6" s="33">
        <v>44572</v>
      </c>
      <c r="B6" s="33">
        <v>44573</v>
      </c>
      <c r="C6" s="7" t="s">
        <v>26</v>
      </c>
      <c r="D6" s="34">
        <v>2000000000</v>
      </c>
      <c r="E6" s="34">
        <v>4947800000</v>
      </c>
      <c r="F6" s="34">
        <v>2000000000</v>
      </c>
      <c r="G6" s="36">
        <v>101.43</v>
      </c>
      <c r="H6" s="35">
        <v>7.8616000000000005E-2</v>
      </c>
      <c r="I6" s="35">
        <v>7.5101000000000001E-2</v>
      </c>
      <c r="J6" s="33">
        <v>44680</v>
      </c>
    </row>
    <row r="7" spans="1:23" s="21" customFormat="1" x14ac:dyDescent="0.3">
      <c r="A7" s="33">
        <v>44600</v>
      </c>
      <c r="B7" s="33">
        <v>44601</v>
      </c>
      <c r="C7" s="7" t="s">
        <v>25</v>
      </c>
      <c r="D7" s="34">
        <v>1500000000</v>
      </c>
      <c r="E7" s="34">
        <v>4502000000</v>
      </c>
      <c r="F7" s="34">
        <v>1500000000</v>
      </c>
      <c r="G7" s="36">
        <v>102.08943693333333</v>
      </c>
      <c r="H7" s="35">
        <v>7.7644000000000005E-2</v>
      </c>
      <c r="I7" s="35">
        <v>7.7501E-2</v>
      </c>
      <c r="J7" s="33">
        <v>44680</v>
      </c>
    </row>
    <row r="8" spans="1:23" s="21" customFormat="1" x14ac:dyDescent="0.3">
      <c r="A8" s="33">
        <v>44600</v>
      </c>
      <c r="B8" s="33">
        <v>44601</v>
      </c>
      <c r="C8" s="7" t="s">
        <v>26</v>
      </c>
      <c r="D8" s="34">
        <v>1500000000</v>
      </c>
      <c r="E8" s="34">
        <v>3447800000</v>
      </c>
      <c r="F8" s="34">
        <v>1500000000</v>
      </c>
      <c r="G8" s="36">
        <v>102.78656102666666</v>
      </c>
      <c r="H8" s="35">
        <v>7.5742000000000004E-2</v>
      </c>
      <c r="I8" s="35">
        <v>7.5700000000000003E-2</v>
      </c>
      <c r="J8" s="33">
        <v>44680</v>
      </c>
    </row>
    <row r="9" spans="1:23" s="21" customFormat="1" x14ac:dyDescent="0.3">
      <c r="A9" s="33">
        <v>44663</v>
      </c>
      <c r="B9" s="33">
        <v>44664</v>
      </c>
      <c r="C9" s="7" t="s">
        <v>38</v>
      </c>
      <c r="D9" s="34">
        <v>1000000000</v>
      </c>
      <c r="E9" s="34">
        <v>2665120000</v>
      </c>
      <c r="F9" s="34">
        <v>1000000000</v>
      </c>
      <c r="G9" s="36">
        <v>113.34</v>
      </c>
      <c r="H9" s="35">
        <v>0.11486</v>
      </c>
      <c r="I9" s="35">
        <v>0.1133</v>
      </c>
      <c r="J9" s="33">
        <v>53767</v>
      </c>
    </row>
    <row r="10" spans="1:23" s="21" customFormat="1" x14ac:dyDescent="0.3">
      <c r="A10" s="33">
        <v>44663</v>
      </c>
      <c r="B10" s="33">
        <v>44664</v>
      </c>
      <c r="C10" s="7" t="s">
        <v>39</v>
      </c>
      <c r="D10" s="34">
        <v>2000000000</v>
      </c>
      <c r="E10" s="34">
        <v>3984000000</v>
      </c>
      <c r="F10" s="34">
        <v>2000000000</v>
      </c>
      <c r="G10" s="36">
        <v>97.81</v>
      </c>
      <c r="H10" s="35">
        <v>0.102211</v>
      </c>
      <c r="I10" s="35">
        <v>0.10009999999999999</v>
      </c>
      <c r="J10" s="33">
        <v>47420</v>
      </c>
    </row>
    <row r="11" spans="1:23" s="21" customFormat="1" x14ac:dyDescent="0.3">
      <c r="A11" s="33">
        <v>44754</v>
      </c>
      <c r="B11" s="33">
        <v>44755</v>
      </c>
      <c r="C11" s="7" t="s">
        <v>39</v>
      </c>
      <c r="D11" s="34">
        <v>2000000000</v>
      </c>
      <c r="E11" s="34">
        <v>6427000000</v>
      </c>
      <c r="F11" s="34">
        <v>2000000000</v>
      </c>
      <c r="G11" s="36">
        <v>93.024799999999999</v>
      </c>
      <c r="H11" s="35">
        <v>0.107714</v>
      </c>
      <c r="I11" s="35">
        <v>0.1051</v>
      </c>
      <c r="J11" s="33">
        <v>47420</v>
      </c>
    </row>
    <row r="12" spans="1:23" s="21" customFormat="1" x14ac:dyDescent="0.3">
      <c r="A12" s="33">
        <v>44754</v>
      </c>
      <c r="B12" s="33">
        <v>44755</v>
      </c>
      <c r="C12" s="7" t="s">
        <v>47</v>
      </c>
      <c r="D12" s="34">
        <v>1000000000</v>
      </c>
      <c r="E12" s="34">
        <v>1638033000</v>
      </c>
      <c r="F12" s="34">
        <v>1000000000</v>
      </c>
      <c r="G12" s="36">
        <v>101.66930000000001</v>
      </c>
      <c r="H12" s="35">
        <v>0.102953</v>
      </c>
      <c r="I12" s="35">
        <v>0.10009999999999999</v>
      </c>
      <c r="J12" s="33">
        <v>45228</v>
      </c>
    </row>
    <row r="13" spans="1:23" s="21" customFormat="1" x14ac:dyDescent="0.3">
      <c r="A13" s="33">
        <v>44754</v>
      </c>
      <c r="B13" s="33">
        <v>44755</v>
      </c>
      <c r="C13" s="7" t="s">
        <v>48</v>
      </c>
      <c r="D13" s="34">
        <v>2000000000</v>
      </c>
      <c r="E13" s="34">
        <v>341000000</v>
      </c>
      <c r="F13" s="34">
        <v>0</v>
      </c>
      <c r="G13" s="36">
        <v>0</v>
      </c>
      <c r="H13" s="35">
        <v>0</v>
      </c>
      <c r="I13" s="35">
        <v>0</v>
      </c>
      <c r="J13" s="33">
        <v>45045</v>
      </c>
    </row>
    <row r="14" spans="1:23" s="21" customFormat="1" x14ac:dyDescent="0.3">
      <c r="A14" s="6"/>
      <c r="B14" s="6"/>
      <c r="C14" s="7"/>
      <c r="D14" s="7"/>
      <c r="E14" s="7"/>
      <c r="F14" s="7"/>
      <c r="G14" s="25"/>
      <c r="H14" s="8"/>
      <c r="I14" s="8"/>
      <c r="J14" s="6"/>
    </row>
    <row r="15" spans="1:23" s="14" customFormat="1" ht="18" customHeight="1" x14ac:dyDescent="0.3">
      <c r="A15" s="10" t="s">
        <v>12</v>
      </c>
      <c r="B15" s="11"/>
      <c r="C15" s="11"/>
      <c r="D15" s="11"/>
      <c r="E15" s="12">
        <f>SUM(E5:E14)</f>
        <v>32844753000</v>
      </c>
      <c r="F15" s="12">
        <f>SUM(F5:F14)</f>
        <v>14000000000</v>
      </c>
      <c r="G15" s="11"/>
      <c r="H15" s="13">
        <f>SUMPRODUCT(F5:F14,H5:H14)/F15</f>
        <v>9.0875999999999998E-2</v>
      </c>
      <c r="I15" s="11"/>
      <c r="J15" s="11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x14ac:dyDescent="0.3">
      <c r="E16" s="26"/>
      <c r="F16" s="26"/>
      <c r="H16" s="24"/>
    </row>
    <row r="17" spans="6:8" x14ac:dyDescent="0.3">
      <c r="F17" s="26"/>
      <c r="H17" s="24"/>
    </row>
    <row r="20" spans="6:8" x14ac:dyDescent="0.3">
      <c r="F20" s="18"/>
    </row>
    <row r="21" spans="6:8" x14ac:dyDescent="0.3">
      <c r="F21" s="18"/>
    </row>
  </sheetData>
  <pageMargins left="0.51181102362204722" right="0" top="0.23622047244094491" bottom="0" header="0.19685039370078741" footer="0.15748031496062992"/>
  <pageSetup paperSize="9" scale="56" orientation="portrait" r:id="rId1"/>
  <headerFoot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Տեղաբաշխման աճուրդներ</vt:lpstr>
      <vt:lpstr>Հետգնման աճուրդներ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2022-08-04T11:47:58Z</dcterms:modified>
  <cp:keywords>https://mul2-minfin.gov.am/tasks/509337/oneclick/Atchurdneri_ampop_ardyunqner-am.xlsx?token=d65a11b86bc8fae95b4fc65337143421</cp:keywords>
</cp:coreProperties>
</file>