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60" windowWidth="14805" windowHeight="7755"/>
  </bookViews>
  <sheets>
    <sheet name="Ձև 2" sheetId="1" r:id="rId1"/>
  </sheets>
  <calcPr calcId="144525"/>
</workbook>
</file>

<file path=xl/calcChain.xml><?xml version="1.0" encoding="utf-8"?>
<calcChain xmlns="http://schemas.openxmlformats.org/spreadsheetml/2006/main">
  <c r="H39" i="1" l="1"/>
  <c r="E19" i="1" l="1"/>
  <c r="I26" i="1"/>
  <c r="F45" i="1" l="1"/>
  <c r="G45" i="1"/>
  <c r="H45" i="1"/>
  <c r="F42" i="1"/>
  <c r="G42" i="1"/>
  <c r="H42" i="1"/>
  <c r="F31" i="1"/>
  <c r="G31" i="1"/>
  <c r="H31" i="1"/>
  <c r="F19" i="1"/>
  <c r="G19" i="1"/>
  <c r="H19" i="1"/>
  <c r="F10" i="1"/>
  <c r="G10" i="1"/>
  <c r="H10" i="1"/>
  <c r="E45" i="1"/>
  <c r="E31" i="1"/>
  <c r="I21" i="1"/>
  <c r="I22" i="1"/>
  <c r="I23" i="1"/>
  <c r="I24" i="1"/>
  <c r="I28" i="1"/>
  <c r="I33" i="1"/>
  <c r="I34" i="1"/>
  <c r="I35" i="1"/>
  <c r="I38" i="1"/>
  <c r="I39" i="1"/>
  <c r="I44" i="1"/>
  <c r="I46" i="1"/>
  <c r="I47" i="1"/>
  <c r="I48" i="1"/>
  <c r="I49" i="1"/>
  <c r="I50" i="1"/>
  <c r="I56" i="1"/>
  <c r="I13" i="1"/>
  <c r="I14" i="1"/>
  <c r="I12" i="1"/>
  <c r="E55" i="1"/>
  <c r="F55" i="1"/>
  <c r="G55" i="1"/>
  <c r="H55" i="1"/>
  <c r="E42" i="1"/>
  <c r="E27" i="1"/>
  <c r="F27" i="1"/>
  <c r="G27" i="1"/>
  <c r="H27" i="1"/>
  <c r="E10" i="1"/>
  <c r="E9" i="1" l="1"/>
  <c r="E60" i="1" s="1"/>
  <c r="G9" i="1"/>
  <c r="G60" i="1" s="1"/>
  <c r="F9" i="1"/>
  <c r="I10" i="1"/>
  <c r="I27" i="1"/>
  <c r="I19" i="1"/>
  <c r="I55" i="1"/>
  <c r="I42" i="1"/>
  <c r="I45" i="1"/>
  <c r="I31" i="1"/>
  <c r="H9" i="1"/>
  <c r="H60" i="1" s="1"/>
  <c r="F60" i="1" l="1"/>
  <c r="I60" i="1" s="1"/>
  <c r="I9" i="1"/>
</calcChain>
</file>

<file path=xl/sharedStrings.xml><?xml version="1.0" encoding="utf-8"?>
<sst xmlns="http://schemas.openxmlformats.org/spreadsheetml/2006/main" count="84" uniqueCount="73">
  <si>
    <t>NN</t>
  </si>
  <si>
    <t>Բյուջետային ծախսերի տնտեսագիտական դասակարգման տարրերի</t>
  </si>
  <si>
    <t>Փոփոխություններ տարեկան նախահաշվում</t>
  </si>
  <si>
    <t>անվանումները</t>
  </si>
  <si>
    <t>ՀՀ կառավ. կողմից (համայնքի ղեկավարի որոշում)</t>
  </si>
  <si>
    <t>Վերադասի կողմից</t>
  </si>
  <si>
    <t>Ա</t>
  </si>
  <si>
    <t>Բ</t>
  </si>
  <si>
    <t>Գ</t>
  </si>
  <si>
    <t>Դ</t>
  </si>
  <si>
    <t>Ե</t>
  </si>
  <si>
    <t>Զ</t>
  </si>
  <si>
    <t>է</t>
  </si>
  <si>
    <t>Ը=Դ+Ե+Զ+է</t>
  </si>
  <si>
    <t>x</t>
  </si>
  <si>
    <t>Տարեկան ճշտված նախահաշիվ</t>
  </si>
  <si>
    <t xml:space="preserve">ՀՀ օրենք (համայնքի ավագանու որոշում) </t>
  </si>
  <si>
    <t>Տարեսկզբին հաստատված տարեկան նախահաշիվ</t>
  </si>
  <si>
    <t>Տողի                        NN</t>
  </si>
  <si>
    <t>1,1 Աշխատանքի վարձատրություն</t>
  </si>
  <si>
    <t>-ՀՀ ֆինանսների նախարարության աշխատողների պարգևատրում</t>
  </si>
  <si>
    <t>2 Ծառայությունների և ապրանքների ձեռք բերում</t>
  </si>
  <si>
    <t>2.1 Շարունակական ծախսեր</t>
  </si>
  <si>
    <t>2.4 Այլ մասնագիտական ծառայությունների ձեռք բերում</t>
  </si>
  <si>
    <t>2.5 Ընթացիկ նորոգում և պահպանում (ծառայություններ և նյութեր)</t>
  </si>
  <si>
    <t>7.2 ՀԱՐԿԵՐ, ՊԱՐՏԱԴԻՐ ՎՃԱՐՆԵՐ ԵՎ ՏՈՒՅԺԵՐ, ՈՐՈՆՔ ԿԱՌԱՎԱՐՄԱՆ ՏԱՐԲԵՐ ՄԱԿԱՐԴԱԿՆԵՐԻ ԿՈՂՄԻՑ ԿԻՐԱՌՎՈՒՄ ԵՆ ՄԻՄՅԱՆՑ ՆԿԱՏՄԱՄԲ</t>
  </si>
  <si>
    <t>7.6 ԱՅԼ ԾԱԽՍԵՐ</t>
  </si>
  <si>
    <t>486100*</t>
  </si>
  <si>
    <t>7.7 ՊԱՀՈՒՍՏԱՅԻՆ ՄԻՋՈՑՆԵՐ</t>
  </si>
  <si>
    <t>Ընդամենը ծախսեր (տող1200000+ տող1000000)</t>
  </si>
  <si>
    <t xml:space="preserve">1.ՊԵՏԱԿԱՆ, ՏԵՂԱԿԱՆ ԻՆՔՆԱԿԱՌԱՎԱՐՄԱՆ ՄԱՐՄԻՆՆԵՐԻ, ԴՐԱՆՑ ԵՆԹԱԿԱ ԲՅՈՒՋԵՏԱՅԻՆ ՀԻՄՆԱՐԿՆԵՐԻ ԱՇԽԱՏՈՂՆԵՐԻ ԱՇԽԱՏԱՎԱՐՁԸ՝ ԸՆԴԱՄԵՆԸ,                                                                                                                       այդ թվում՝ </t>
  </si>
  <si>
    <t>Ա. ԸՆԹԱՑԻԿ ԾԱԽՍԵՐ՝ ԸՆԴԱՄԵՆԸ,</t>
  </si>
  <si>
    <t> -Աշխատողների աշխատավարձեր և հավելավճարներ</t>
  </si>
  <si>
    <t> - Պարգևատրումներ, դրամական խրախուսումներ և հատուկ վճարներ</t>
  </si>
  <si>
    <t> -Քաղաքացիական, դատական և պետական ծառայողների պարգևատրում</t>
  </si>
  <si>
    <t> -Այլ վարձատրություններ</t>
  </si>
  <si>
    <t> -Բնեղեն աշխատավարձեր և հավելավճարներ</t>
  </si>
  <si>
    <t> -գործառնական և բանկային ծառայությունների ծախսեր</t>
  </si>
  <si>
    <t> -էներգետիկ ծառայություններ</t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</si>
  <si>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</si>
  <si>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</si>
  <si>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</si>
  <si>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</si>
  <si>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</si>
  <si>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t> -Ներքին գործուղումներ</t>
  </si>
  <si>
    <t> -Արտասահմանյան գործուղումների գծով ծախսեր</t>
  </si>
  <si>
    <t> -Այլ տրանսպորտային ծախսեր</t>
  </si>
  <si>
    <t>2.3 Պայմանագրային այլ ծառայությունների ձեռք բերում</t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</si>
  <si>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</si>
  <si>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</si>
  <si>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</si>
  <si>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</si>
  <si>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</si>
  <si>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</si>
  <si>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</si>
  <si>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</si>
  <si>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-Մասնագիտական ծառայություններ</t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</si>
  <si>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</si>
  <si>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</si>
  <si>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t>2.6 Նյութեր (ապրանքներ)</t>
  </si>
  <si>
    <t> -Գրասենյակային նյութեր և հագուստ</t>
  </si>
  <si>
    <t> -Տրանսպորտային նյութեր</t>
  </si>
  <si>
    <t> -Կենցաղային և հանրային սննդի նյութեր</t>
  </si>
  <si>
    <t> -Հատուկ նպատակային այլ նյութեր</t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</si>
  <si>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</si>
  <si>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</si>
  <si>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</si>
  <si>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</si>
  <si>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t> -Այլ ծախսեր</t>
  </si>
  <si>
    <t> -Այլ ծախսերի գծով պահեստավորված միջոցներ</t>
  </si>
  <si>
    <t> -Պահուստային միջոցներ</t>
  </si>
  <si>
    <r>
      <t xml:space="preserve">2.2 </t>
    </r>
    <r>
      <rPr>
        <b/>
        <sz val="10"/>
        <color rgb="FF000000"/>
        <rFont val="GHEA Grapalat"/>
        <family val="3"/>
      </rPr>
      <t xml:space="preserve">. </t>
    </r>
    <r>
      <rPr>
        <i/>
        <sz val="10"/>
        <color rgb="FF000000"/>
        <rFont val="GHEA Grapalat"/>
        <family val="3"/>
      </rPr>
      <t xml:space="preserve">Ծառայողական գործուղումների գծով ծախսեր </t>
    </r>
  </si>
  <si>
    <t>ՀՀ ֆինանսների նախարարության 2019 թվականի  պետական բյուջե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</si>
</sst>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rgb="FF000000"/>
      <name val="GHEA Grapalat"/>
      <family val="3"/>
    </font>
    <font>
      <sz val="9"/>
      <color theme="1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rgb="FF000000"/>
      <name val="GHEA Grapalat"/>
      <family val="3"/>
    </font>
    <font>
      <sz val="12"/>
      <color theme="1"/>
      <name val="GHEA Grapalat"/>
      <family val="3"/>
    </font>
    <font>
      <i/>
      <sz val="10"/>
      <color rgb="FF000000"/>
      <name val="GHEA Grapalat"/>
      <family val="3"/>
    </font>
    <font>
      <b/>
      <sz val="10"/>
      <color rgb="FF000000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63"/>
  <sheetViews>
    <sheetView tabSelected="1" workbookViewId="0">
      <selection activeCell="C65" sqref="C65"/>
    </sheetView>
  </sheetViews>
  <sheetFormatPr defaultRowHeight="16.5" x14ac:dyDescent="0.3"/>
  <cols>
    <col min="1" max="1" width="2" style="3" customWidth="1"/>
    <col min="2" max="2" width="9.140625" style="3" customWidth="1"/>
    <col min="3" max="3" width="67.85546875" style="3" customWidth="1"/>
    <col min="4" max="4" width="12" style="3" bestFit="1" customWidth="1"/>
    <col min="5" max="5" width="14.140625" style="3" customWidth="1"/>
    <col min="6" max="6" width="9.28515625" style="3" bestFit="1" customWidth="1"/>
    <col min="7" max="7" width="12" style="3" bestFit="1" customWidth="1"/>
    <col min="8" max="8" width="11.5703125" style="3" bestFit="1" customWidth="1"/>
    <col min="9" max="9" width="14.42578125" style="3" customWidth="1"/>
    <col min="10" max="16384" width="9.140625" style="3"/>
  </cols>
  <sheetData>
    <row r="3" spans="2:9" x14ac:dyDescent="0.3">
      <c r="C3" s="16" t="s">
        <v>72</v>
      </c>
      <c r="D3" s="16"/>
      <c r="E3" s="16"/>
      <c r="F3" s="16"/>
      <c r="G3" s="16"/>
      <c r="H3" s="16"/>
    </row>
    <row r="6" spans="2:9" ht="27.75" customHeight="1" x14ac:dyDescent="0.3">
      <c r="B6" s="14" t="s">
        <v>18</v>
      </c>
      <c r="C6" s="15" t="s">
        <v>1</v>
      </c>
      <c r="D6" s="15"/>
      <c r="E6" s="14" t="s">
        <v>17</v>
      </c>
      <c r="F6" s="14" t="s">
        <v>2</v>
      </c>
      <c r="G6" s="14"/>
      <c r="H6" s="14"/>
      <c r="I6" s="14" t="s">
        <v>15</v>
      </c>
    </row>
    <row r="7" spans="2:9" ht="67.5" x14ac:dyDescent="0.3">
      <c r="B7" s="14"/>
      <c r="C7" s="5" t="s">
        <v>3</v>
      </c>
      <c r="D7" s="4" t="s">
        <v>0</v>
      </c>
      <c r="E7" s="14"/>
      <c r="F7" s="4" t="s">
        <v>16</v>
      </c>
      <c r="G7" s="4" t="s">
        <v>4</v>
      </c>
      <c r="H7" s="4" t="s">
        <v>5</v>
      </c>
      <c r="I7" s="14"/>
    </row>
    <row r="8" spans="2:9" x14ac:dyDescent="0.3"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</row>
    <row r="9" spans="2:9" ht="17.25" x14ac:dyDescent="0.3">
      <c r="B9" s="12">
        <v>1100000</v>
      </c>
      <c r="C9" s="11" t="s">
        <v>31</v>
      </c>
      <c r="D9" s="12" t="s">
        <v>14</v>
      </c>
      <c r="E9" s="9">
        <f>E10+E19+E27+E31+E42+E45+E50+E55</f>
        <v>2565068.7000000002</v>
      </c>
      <c r="F9" s="9">
        <f t="shared" ref="F9" si="0">F10+F19+F27+F31+F42+F45+F50+F55</f>
        <v>0</v>
      </c>
      <c r="G9" s="9">
        <f>G10+G19+G27+G31+G42+G45+G50+G55+G26</f>
        <v>0</v>
      </c>
      <c r="H9" s="9">
        <f t="shared" ref="H9" si="1">H10+H19+H27+H31+H42+H45+H50+H55</f>
        <v>0</v>
      </c>
      <c r="I9" s="9">
        <f t="shared" ref="I9:I10" si="2">E9+F9+G9+H9</f>
        <v>2565068.7000000002</v>
      </c>
    </row>
    <row r="10" spans="2:9" ht="54" x14ac:dyDescent="0.3">
      <c r="B10" s="12">
        <v>1110000</v>
      </c>
      <c r="C10" s="11" t="s">
        <v>30</v>
      </c>
      <c r="D10" s="12" t="s">
        <v>14</v>
      </c>
      <c r="E10" s="7">
        <f t="shared" ref="E10:H10" si="3">E12+E13+E14</f>
        <v>2365303.7999999998</v>
      </c>
      <c r="F10" s="7">
        <f t="shared" si="3"/>
        <v>0</v>
      </c>
      <c r="G10" s="7">
        <f t="shared" si="3"/>
        <v>15600</v>
      </c>
      <c r="H10" s="7">
        <f t="shared" si="3"/>
        <v>0</v>
      </c>
      <c r="I10" s="7">
        <f t="shared" si="2"/>
        <v>2380903.7999999998</v>
      </c>
    </row>
    <row r="11" spans="2:9" ht="17.25" x14ac:dyDescent="0.3">
      <c r="B11" s="12">
        <v>1110000</v>
      </c>
      <c r="C11" s="13" t="s">
        <v>19</v>
      </c>
      <c r="D11" s="12" t="s">
        <v>14</v>
      </c>
      <c r="E11" s="8"/>
      <c r="F11" s="8"/>
      <c r="G11" s="8"/>
      <c r="H11" s="8"/>
      <c r="I11" s="9"/>
    </row>
    <row r="12" spans="2:9" ht="17.25" x14ac:dyDescent="0.3">
      <c r="B12" s="12">
        <v>1111000</v>
      </c>
      <c r="C12" s="11" t="s">
        <v>32</v>
      </c>
      <c r="D12" s="12">
        <v>411100</v>
      </c>
      <c r="E12" s="9">
        <v>1839680.7</v>
      </c>
      <c r="F12" s="8"/>
      <c r="G12" s="9">
        <v>15600</v>
      </c>
      <c r="H12" s="8"/>
      <c r="I12" s="9">
        <f>E12+F12+G12+H12</f>
        <v>1855280.7</v>
      </c>
    </row>
    <row r="13" spans="2:9" ht="17.25" x14ac:dyDescent="0.3">
      <c r="B13" s="12">
        <v>1112000</v>
      </c>
      <c r="C13" s="11" t="s">
        <v>33</v>
      </c>
      <c r="D13" s="12">
        <v>411200</v>
      </c>
      <c r="E13" s="9">
        <v>356053.6</v>
      </c>
      <c r="F13" s="8"/>
      <c r="G13" s="8"/>
      <c r="H13" s="8"/>
      <c r="I13" s="9">
        <f t="shared" ref="I13:I60" si="4">E13+F13+G13+H13</f>
        <v>356053.6</v>
      </c>
    </row>
    <row r="14" spans="2:9" ht="27" x14ac:dyDescent="0.3">
      <c r="B14" s="12">
        <v>1113000</v>
      </c>
      <c r="C14" s="11" t="s">
        <v>34</v>
      </c>
      <c r="D14" s="12">
        <v>411300</v>
      </c>
      <c r="E14" s="9">
        <v>169569.5</v>
      </c>
      <c r="F14" s="8"/>
      <c r="G14" s="8"/>
      <c r="H14" s="8"/>
      <c r="I14" s="9">
        <f t="shared" si="4"/>
        <v>169569.5</v>
      </c>
    </row>
    <row r="15" spans="2:9" ht="17.25" x14ac:dyDescent="0.3">
      <c r="B15" s="12">
        <v>1114000</v>
      </c>
      <c r="C15" s="11" t="s">
        <v>20</v>
      </c>
      <c r="D15" s="12">
        <v>411400</v>
      </c>
      <c r="E15" s="8"/>
      <c r="F15" s="8"/>
      <c r="G15" s="8"/>
      <c r="H15" s="8"/>
      <c r="I15" s="8"/>
    </row>
    <row r="16" spans="2:9" ht="17.25" x14ac:dyDescent="0.3">
      <c r="B16" s="12">
        <v>1115000</v>
      </c>
      <c r="C16" s="11" t="s">
        <v>35</v>
      </c>
      <c r="D16" s="12">
        <v>411500</v>
      </c>
      <c r="E16" s="8"/>
      <c r="F16" s="8"/>
      <c r="G16" s="8"/>
      <c r="H16" s="8"/>
      <c r="I16" s="8"/>
    </row>
    <row r="17" spans="2:9" ht="17.25" x14ac:dyDescent="0.3">
      <c r="B17" s="12">
        <v>1116000</v>
      </c>
      <c r="C17" s="11" t="s">
        <v>36</v>
      </c>
      <c r="D17" s="12">
        <v>412100</v>
      </c>
      <c r="E17" s="8"/>
      <c r="F17" s="8"/>
      <c r="G17" s="8"/>
      <c r="H17" s="8"/>
      <c r="I17" s="8"/>
    </row>
    <row r="18" spans="2:9" ht="17.25" x14ac:dyDescent="0.3">
      <c r="B18" s="12">
        <v>1120000</v>
      </c>
      <c r="C18" s="11" t="s">
        <v>21</v>
      </c>
      <c r="D18" s="12" t="s">
        <v>14</v>
      </c>
      <c r="E18" s="8"/>
      <c r="F18" s="8"/>
      <c r="G18" s="8"/>
      <c r="H18" s="8"/>
      <c r="I18" s="8"/>
    </row>
    <row r="19" spans="2:9" ht="17.25" x14ac:dyDescent="0.3">
      <c r="B19" s="12">
        <v>1121000</v>
      </c>
      <c r="C19" s="13" t="s">
        <v>22</v>
      </c>
      <c r="D19" s="12"/>
      <c r="E19" s="9">
        <f>E21+E22+E23+E24+E26</f>
        <v>61185.1</v>
      </c>
      <c r="F19" s="9">
        <f t="shared" ref="F19:H19" si="5">F21+F22+F23+F24</f>
        <v>0</v>
      </c>
      <c r="G19" s="9">
        <f t="shared" si="5"/>
        <v>0</v>
      </c>
      <c r="H19" s="9">
        <f t="shared" si="5"/>
        <v>-6107.8</v>
      </c>
      <c r="I19" s="9">
        <f t="shared" si="4"/>
        <v>55077.299999999996</v>
      </c>
    </row>
    <row r="20" spans="2:9" ht="17.25" x14ac:dyDescent="0.3">
      <c r="B20" s="12">
        <v>1121100</v>
      </c>
      <c r="C20" s="11" t="s">
        <v>37</v>
      </c>
      <c r="D20" s="12">
        <v>421100</v>
      </c>
      <c r="E20" s="8"/>
      <c r="F20" s="8"/>
      <c r="G20" s="8"/>
      <c r="H20" s="8"/>
      <c r="I20" s="9"/>
    </row>
    <row r="21" spans="2:9" ht="17.25" x14ac:dyDescent="0.3">
      <c r="B21" s="12">
        <v>1121200</v>
      </c>
      <c r="C21" s="11" t="s">
        <v>38</v>
      </c>
      <c r="D21" s="12">
        <v>421200</v>
      </c>
      <c r="E21" s="9">
        <v>22471.1</v>
      </c>
      <c r="F21" s="8"/>
      <c r="G21" s="8"/>
      <c r="H21" s="9">
        <v>-6207.8</v>
      </c>
      <c r="I21" s="9">
        <f t="shared" si="4"/>
        <v>16263.3</v>
      </c>
    </row>
    <row r="22" spans="2:9" ht="17.25" x14ac:dyDescent="0.3">
      <c r="B22" s="12">
        <v>1121300</v>
      </c>
      <c r="C22" s="11" t="s">
        <v>39</v>
      </c>
      <c r="D22" s="12">
        <v>421300</v>
      </c>
      <c r="E22" s="9">
        <v>1325.4</v>
      </c>
      <c r="F22" s="8"/>
      <c r="G22" s="8"/>
      <c r="H22" s="8"/>
      <c r="I22" s="9">
        <f t="shared" si="4"/>
        <v>1325.4</v>
      </c>
    </row>
    <row r="23" spans="2:9" ht="17.25" x14ac:dyDescent="0.3">
      <c r="B23" s="12">
        <v>1121400</v>
      </c>
      <c r="C23" s="11" t="s">
        <v>40</v>
      </c>
      <c r="D23" s="12">
        <v>421400</v>
      </c>
      <c r="E23" s="9">
        <v>21308.6</v>
      </c>
      <c r="F23" s="8"/>
      <c r="G23" s="8"/>
      <c r="H23" s="8"/>
      <c r="I23" s="9">
        <f t="shared" si="4"/>
        <v>21308.6</v>
      </c>
    </row>
    <row r="24" spans="2:9" ht="17.25" x14ac:dyDescent="0.3">
      <c r="B24" s="12">
        <v>1121500</v>
      </c>
      <c r="C24" s="11" t="s">
        <v>41</v>
      </c>
      <c r="D24" s="12">
        <v>421500</v>
      </c>
      <c r="E24" s="9">
        <v>480</v>
      </c>
      <c r="F24" s="8"/>
      <c r="G24" s="8"/>
      <c r="H24" s="9">
        <v>100</v>
      </c>
      <c r="I24" s="9">
        <f t="shared" si="4"/>
        <v>580</v>
      </c>
    </row>
    <row r="25" spans="2:9" ht="17.25" x14ac:dyDescent="0.3">
      <c r="B25" s="12">
        <v>1121600</v>
      </c>
      <c r="C25" s="11" t="s">
        <v>42</v>
      </c>
      <c r="D25" s="12">
        <v>421600</v>
      </c>
      <c r="E25" s="8"/>
      <c r="F25" s="8"/>
      <c r="G25" s="8"/>
      <c r="H25" s="8"/>
      <c r="I25" s="9"/>
    </row>
    <row r="26" spans="2:9" ht="17.25" x14ac:dyDescent="0.3">
      <c r="B26" s="12">
        <v>1121700</v>
      </c>
      <c r="C26" s="11" t="s">
        <v>43</v>
      </c>
      <c r="D26" s="12">
        <v>421700</v>
      </c>
      <c r="E26" s="9">
        <v>15600</v>
      </c>
      <c r="F26" s="8"/>
      <c r="G26" s="9">
        <v>-15600</v>
      </c>
      <c r="H26" s="8"/>
      <c r="I26" s="9">
        <f t="shared" si="4"/>
        <v>0</v>
      </c>
    </row>
    <row r="27" spans="2:9" ht="17.25" x14ac:dyDescent="0.3">
      <c r="B27" s="12">
        <v>1122000</v>
      </c>
      <c r="C27" s="13" t="s">
        <v>71</v>
      </c>
      <c r="D27" s="12" t="s">
        <v>14</v>
      </c>
      <c r="E27" s="9">
        <f t="shared" ref="E27:H27" si="6">E28</f>
        <v>44952</v>
      </c>
      <c r="F27" s="9">
        <f t="shared" si="6"/>
        <v>0</v>
      </c>
      <c r="G27" s="9">
        <f t="shared" si="6"/>
        <v>0</v>
      </c>
      <c r="H27" s="9">
        <f t="shared" si="6"/>
        <v>-15644.5</v>
      </c>
      <c r="I27" s="9">
        <f t="shared" si="4"/>
        <v>29307.5</v>
      </c>
    </row>
    <row r="28" spans="2:9" ht="17.25" x14ac:dyDescent="0.3">
      <c r="B28" s="12">
        <v>1122100</v>
      </c>
      <c r="C28" s="11" t="s">
        <v>44</v>
      </c>
      <c r="D28" s="12">
        <v>422100</v>
      </c>
      <c r="E28" s="9">
        <v>44952</v>
      </c>
      <c r="F28" s="8"/>
      <c r="G28" s="8"/>
      <c r="H28" s="9">
        <v>-15644.5</v>
      </c>
      <c r="I28" s="9">
        <f t="shared" si="4"/>
        <v>29307.5</v>
      </c>
    </row>
    <row r="29" spans="2:9" ht="17.25" x14ac:dyDescent="0.3">
      <c r="B29" s="12">
        <v>1122200</v>
      </c>
      <c r="C29" s="11" t="s">
        <v>45</v>
      </c>
      <c r="D29" s="12">
        <v>422200</v>
      </c>
      <c r="E29" s="8"/>
      <c r="F29" s="8"/>
      <c r="G29" s="8"/>
      <c r="H29" s="8"/>
      <c r="I29" s="8"/>
    </row>
    <row r="30" spans="2:9" ht="17.25" x14ac:dyDescent="0.3">
      <c r="B30" s="12">
        <v>1122300</v>
      </c>
      <c r="C30" s="11" t="s">
        <v>46</v>
      </c>
      <c r="D30" s="12">
        <v>422900</v>
      </c>
      <c r="E30" s="8"/>
      <c r="F30" s="8"/>
      <c r="G30" s="8"/>
      <c r="H30" s="8"/>
      <c r="I30" s="8"/>
    </row>
    <row r="31" spans="2:9" ht="17.25" x14ac:dyDescent="0.3">
      <c r="B31" s="12">
        <v>1123000</v>
      </c>
      <c r="C31" s="13" t="s">
        <v>47</v>
      </c>
      <c r="D31" s="12" t="s">
        <v>14</v>
      </c>
      <c r="E31" s="9">
        <f>E33+E38+E39+E34+E35</f>
        <v>43495.1</v>
      </c>
      <c r="F31" s="9">
        <f t="shared" ref="F31:H31" si="7">F33+F38+F39+F34+F35</f>
        <v>0</v>
      </c>
      <c r="G31" s="9">
        <f t="shared" si="7"/>
        <v>0</v>
      </c>
      <c r="H31" s="9">
        <f t="shared" si="7"/>
        <v>31944.5</v>
      </c>
      <c r="I31" s="9">
        <f t="shared" si="4"/>
        <v>75439.600000000006</v>
      </c>
    </row>
    <row r="32" spans="2:9" ht="17.25" x14ac:dyDescent="0.3">
      <c r="B32" s="12">
        <v>1123100</v>
      </c>
      <c r="C32" s="11" t="s">
        <v>48</v>
      </c>
      <c r="D32" s="12">
        <v>423100</v>
      </c>
      <c r="E32" s="8"/>
      <c r="F32" s="8"/>
      <c r="G32" s="8"/>
      <c r="H32" s="8"/>
      <c r="I32" s="8"/>
    </row>
    <row r="33" spans="2:9" ht="17.25" x14ac:dyDescent="0.3">
      <c r="B33" s="12">
        <v>1123200</v>
      </c>
      <c r="C33" s="11" t="s">
        <v>49</v>
      </c>
      <c r="D33" s="12">
        <v>423200</v>
      </c>
      <c r="E33" s="9">
        <v>26112.6</v>
      </c>
      <c r="F33" s="8"/>
      <c r="G33" s="8"/>
      <c r="H33" s="8"/>
      <c r="I33" s="9">
        <f t="shared" si="4"/>
        <v>26112.6</v>
      </c>
    </row>
    <row r="34" spans="2:9" ht="17.25" x14ac:dyDescent="0.3">
      <c r="B34" s="12">
        <v>1123300</v>
      </c>
      <c r="C34" s="11" t="s">
        <v>50</v>
      </c>
      <c r="D34" s="12">
        <v>423300</v>
      </c>
      <c r="E34" s="9">
        <v>3000</v>
      </c>
      <c r="F34" s="8"/>
      <c r="G34" s="8"/>
      <c r="H34" s="8"/>
      <c r="I34" s="9">
        <f t="shared" si="4"/>
        <v>3000</v>
      </c>
    </row>
    <row r="35" spans="2:9" ht="17.25" x14ac:dyDescent="0.3">
      <c r="B35" s="12">
        <v>1123400</v>
      </c>
      <c r="C35" s="11" t="s">
        <v>51</v>
      </c>
      <c r="D35" s="12">
        <v>423400</v>
      </c>
      <c r="E35" s="9">
        <v>4471.8999999999996</v>
      </c>
      <c r="F35" s="8"/>
      <c r="G35" s="8"/>
      <c r="H35" s="8"/>
      <c r="I35" s="9">
        <f t="shared" si="4"/>
        <v>4471.8999999999996</v>
      </c>
    </row>
    <row r="36" spans="2:9" ht="17.25" x14ac:dyDescent="0.3">
      <c r="B36" s="12">
        <v>1123500</v>
      </c>
      <c r="C36" s="11" t="s">
        <v>52</v>
      </c>
      <c r="D36" s="12">
        <v>423500</v>
      </c>
      <c r="E36" s="8"/>
      <c r="F36" s="8"/>
      <c r="G36" s="8"/>
      <c r="H36" s="8"/>
      <c r="I36" s="8"/>
    </row>
    <row r="37" spans="2:9" ht="17.25" x14ac:dyDescent="0.3">
      <c r="B37" s="12">
        <v>1123600</v>
      </c>
      <c r="C37" s="11" t="s">
        <v>53</v>
      </c>
      <c r="D37" s="12">
        <v>423600</v>
      </c>
      <c r="E37" s="8"/>
      <c r="F37" s="8"/>
      <c r="G37" s="8"/>
      <c r="H37" s="8"/>
      <c r="I37" s="8"/>
    </row>
    <row r="38" spans="2:9" ht="17.25" x14ac:dyDescent="0.3">
      <c r="B38" s="12">
        <v>1123700</v>
      </c>
      <c r="C38" s="11" t="s">
        <v>54</v>
      </c>
      <c r="D38" s="12">
        <v>423700</v>
      </c>
      <c r="E38" s="9">
        <v>1500</v>
      </c>
      <c r="F38" s="8"/>
      <c r="G38" s="8"/>
      <c r="H38" s="8"/>
      <c r="I38" s="9">
        <f t="shared" si="4"/>
        <v>1500</v>
      </c>
    </row>
    <row r="39" spans="2:9" ht="17.25" x14ac:dyDescent="0.3">
      <c r="B39" s="12">
        <v>1123800</v>
      </c>
      <c r="C39" s="11" t="s">
        <v>55</v>
      </c>
      <c r="D39" s="12">
        <v>423900</v>
      </c>
      <c r="E39" s="9">
        <v>8410.6</v>
      </c>
      <c r="F39" s="8"/>
      <c r="G39" s="8"/>
      <c r="H39" s="9">
        <f>16300+15644.5</f>
        <v>31944.5</v>
      </c>
      <c r="I39" s="9">
        <f t="shared" si="4"/>
        <v>40355.1</v>
      </c>
    </row>
    <row r="40" spans="2:9" ht="17.25" x14ac:dyDescent="0.3">
      <c r="B40" s="12">
        <v>1124000</v>
      </c>
      <c r="C40" s="13" t="s">
        <v>23</v>
      </c>
      <c r="D40" s="12" t="s">
        <v>14</v>
      </c>
      <c r="E40" s="8"/>
      <c r="F40" s="8"/>
      <c r="G40" s="8"/>
      <c r="H40" s="8"/>
      <c r="I40" s="8"/>
    </row>
    <row r="41" spans="2:9" ht="17.25" x14ac:dyDescent="0.3">
      <c r="B41" s="12">
        <v>1124100</v>
      </c>
      <c r="C41" s="11" t="s">
        <v>56</v>
      </c>
      <c r="D41" s="12">
        <v>424100</v>
      </c>
      <c r="E41" s="8"/>
      <c r="F41" s="8"/>
      <c r="G41" s="8"/>
      <c r="H41" s="8"/>
      <c r="I41" s="8"/>
    </row>
    <row r="42" spans="2:9" ht="17.25" x14ac:dyDescent="0.3">
      <c r="B42" s="12">
        <v>1125000</v>
      </c>
      <c r="C42" s="13" t="s">
        <v>24</v>
      </c>
      <c r="D42" s="12" t="s">
        <v>14</v>
      </c>
      <c r="E42" s="9">
        <f t="shared" ref="E42" si="8">E43+E44</f>
        <v>7500</v>
      </c>
      <c r="F42" s="9">
        <f t="shared" ref="F42" si="9">F43+F44</f>
        <v>0</v>
      </c>
      <c r="G42" s="9">
        <f t="shared" ref="G42" si="10">G43+G44</f>
        <v>0</v>
      </c>
      <c r="H42" s="9">
        <f t="shared" ref="H42" si="11">H43+H44</f>
        <v>0</v>
      </c>
      <c r="I42" s="9">
        <f t="shared" si="4"/>
        <v>7500</v>
      </c>
    </row>
    <row r="43" spans="2:9" ht="17.25" x14ac:dyDescent="0.3">
      <c r="B43" s="12">
        <v>1125100</v>
      </c>
      <c r="C43" s="11" t="s">
        <v>57</v>
      </c>
      <c r="D43" s="12">
        <v>425100</v>
      </c>
      <c r="E43" s="8"/>
      <c r="F43" s="8"/>
      <c r="G43" s="8"/>
      <c r="H43" s="8"/>
      <c r="I43" s="8"/>
    </row>
    <row r="44" spans="2:9" ht="17.25" x14ac:dyDescent="0.3">
      <c r="B44" s="12">
        <v>1125200</v>
      </c>
      <c r="C44" s="11" t="s">
        <v>58</v>
      </c>
      <c r="D44" s="12">
        <v>425200</v>
      </c>
      <c r="E44" s="9">
        <v>7500</v>
      </c>
      <c r="F44" s="8"/>
      <c r="G44" s="8"/>
      <c r="H44" s="8"/>
      <c r="I44" s="9">
        <f t="shared" si="4"/>
        <v>7500</v>
      </c>
    </row>
    <row r="45" spans="2:9" ht="17.25" x14ac:dyDescent="0.3">
      <c r="B45" s="12">
        <v>1126000</v>
      </c>
      <c r="C45" s="13" t="s">
        <v>59</v>
      </c>
      <c r="D45" s="12" t="s">
        <v>14</v>
      </c>
      <c r="E45" s="9">
        <f>E46+E47+E48+E49</f>
        <v>38052.700000000004</v>
      </c>
      <c r="F45" s="9">
        <f t="shared" ref="F45:H45" si="12">F46+F47+F48+F49</f>
        <v>0</v>
      </c>
      <c r="G45" s="9">
        <f t="shared" si="12"/>
        <v>0</v>
      </c>
      <c r="H45" s="9">
        <f t="shared" si="12"/>
        <v>-10192.200000000001</v>
      </c>
      <c r="I45" s="9">
        <f t="shared" si="4"/>
        <v>27860.500000000004</v>
      </c>
    </row>
    <row r="46" spans="2:9" ht="17.25" x14ac:dyDescent="0.3">
      <c r="B46" s="12">
        <v>1126100</v>
      </c>
      <c r="C46" s="11" t="s">
        <v>60</v>
      </c>
      <c r="D46" s="12">
        <v>426100</v>
      </c>
      <c r="E46" s="9">
        <v>25879.8</v>
      </c>
      <c r="F46" s="8"/>
      <c r="G46" s="8"/>
      <c r="H46" s="8"/>
      <c r="I46" s="9">
        <f t="shared" si="4"/>
        <v>25879.8</v>
      </c>
    </row>
    <row r="47" spans="2:9" ht="17.25" x14ac:dyDescent="0.3">
      <c r="B47" s="12">
        <v>1126400</v>
      </c>
      <c r="C47" s="11" t="s">
        <v>61</v>
      </c>
      <c r="D47" s="12">
        <v>426400</v>
      </c>
      <c r="E47" s="9">
        <v>11268</v>
      </c>
      <c r="F47" s="8"/>
      <c r="G47" s="8"/>
      <c r="H47" s="9">
        <v>-10192.200000000001</v>
      </c>
      <c r="I47" s="9">
        <f t="shared" si="4"/>
        <v>1075.7999999999993</v>
      </c>
    </row>
    <row r="48" spans="2:9" ht="17.25" x14ac:dyDescent="0.3">
      <c r="B48" s="12">
        <v>1126700</v>
      </c>
      <c r="C48" s="11" t="s">
        <v>62</v>
      </c>
      <c r="D48" s="12">
        <v>426700</v>
      </c>
      <c r="E48" s="9">
        <v>874</v>
      </c>
      <c r="F48" s="8"/>
      <c r="G48" s="8"/>
      <c r="H48" s="8"/>
      <c r="I48" s="9">
        <f t="shared" si="4"/>
        <v>874</v>
      </c>
    </row>
    <row r="49" spans="2:9" ht="17.25" x14ac:dyDescent="0.3">
      <c r="B49" s="12">
        <v>1126800</v>
      </c>
      <c r="C49" s="11" t="s">
        <v>63</v>
      </c>
      <c r="D49" s="12">
        <v>426900</v>
      </c>
      <c r="E49" s="9">
        <v>30.9</v>
      </c>
      <c r="F49" s="8"/>
      <c r="G49" s="8"/>
      <c r="H49" s="8"/>
      <c r="I49" s="9">
        <f t="shared" si="4"/>
        <v>30.9</v>
      </c>
    </row>
    <row r="50" spans="2:9" ht="40.5" x14ac:dyDescent="0.3">
      <c r="B50" s="12">
        <v>1172000</v>
      </c>
      <c r="C50" s="13" t="s">
        <v>25</v>
      </c>
      <c r="D50" s="12" t="s">
        <v>14</v>
      </c>
      <c r="E50" s="9">
        <v>1285</v>
      </c>
      <c r="F50" s="9"/>
      <c r="G50" s="9"/>
      <c r="H50" s="9"/>
      <c r="I50" s="9">
        <f t="shared" si="4"/>
        <v>1285</v>
      </c>
    </row>
    <row r="51" spans="2:9" ht="17.25" x14ac:dyDescent="0.3">
      <c r="B51" s="12">
        <v>1172100</v>
      </c>
      <c r="C51" s="11" t="s">
        <v>64</v>
      </c>
      <c r="D51" s="12">
        <v>482100</v>
      </c>
      <c r="E51" s="8"/>
      <c r="F51" s="8"/>
      <c r="G51" s="8"/>
      <c r="H51" s="8"/>
      <c r="I51" s="8"/>
    </row>
    <row r="52" spans="2:9" ht="17.25" x14ac:dyDescent="0.3">
      <c r="B52" s="12">
        <v>1172200</v>
      </c>
      <c r="C52" s="11" t="s">
        <v>65</v>
      </c>
      <c r="D52" s="12">
        <v>482200</v>
      </c>
      <c r="E52" s="8"/>
      <c r="F52" s="8"/>
      <c r="G52" s="8"/>
      <c r="H52" s="8"/>
      <c r="I52" s="8"/>
    </row>
    <row r="53" spans="2:9" ht="17.25" x14ac:dyDescent="0.3">
      <c r="B53" s="12">
        <v>1172300</v>
      </c>
      <c r="C53" s="11" t="s">
        <v>66</v>
      </c>
      <c r="D53" s="12">
        <v>482300</v>
      </c>
      <c r="E53" s="8"/>
      <c r="F53" s="8"/>
      <c r="G53" s="8"/>
      <c r="H53" s="8"/>
      <c r="I53" s="8"/>
    </row>
    <row r="54" spans="2:9" ht="27" x14ac:dyDescent="0.3">
      <c r="B54" s="12">
        <v>1172400</v>
      </c>
      <c r="C54" s="11" t="s">
        <v>67</v>
      </c>
      <c r="D54" s="12">
        <v>482400</v>
      </c>
      <c r="E54" s="8"/>
      <c r="F54" s="8"/>
      <c r="G54" s="8"/>
      <c r="H54" s="8"/>
      <c r="I54" s="8"/>
    </row>
    <row r="55" spans="2:9" ht="17.25" x14ac:dyDescent="0.3">
      <c r="B55" s="12">
        <v>1176000</v>
      </c>
      <c r="C55" s="13" t="s">
        <v>26</v>
      </c>
      <c r="D55" s="12" t="s">
        <v>14</v>
      </c>
      <c r="E55" s="9">
        <f t="shared" ref="E55:H55" si="13">E56</f>
        <v>3295</v>
      </c>
      <c r="F55" s="8">
        <f t="shared" si="13"/>
        <v>0</v>
      </c>
      <c r="G55" s="8">
        <f t="shared" si="13"/>
        <v>0</v>
      </c>
      <c r="H55" s="8">
        <f t="shared" si="13"/>
        <v>0</v>
      </c>
      <c r="I55" s="9">
        <f t="shared" si="4"/>
        <v>3295</v>
      </c>
    </row>
    <row r="56" spans="2:9" ht="17.25" x14ac:dyDescent="0.3">
      <c r="B56" s="12">
        <v>1176100</v>
      </c>
      <c r="C56" s="11" t="s">
        <v>68</v>
      </c>
      <c r="D56" s="12">
        <v>486100</v>
      </c>
      <c r="E56" s="9">
        <v>3295</v>
      </c>
      <c r="F56" s="8"/>
      <c r="G56" s="8"/>
      <c r="H56" s="8"/>
      <c r="I56" s="9">
        <f t="shared" si="4"/>
        <v>3295</v>
      </c>
    </row>
    <row r="57" spans="2:9" ht="17.25" x14ac:dyDescent="0.3">
      <c r="B57" s="12"/>
      <c r="C57" s="11" t="s">
        <v>69</v>
      </c>
      <c r="D57" s="12" t="s">
        <v>27</v>
      </c>
      <c r="E57" s="8"/>
      <c r="F57" s="8"/>
      <c r="G57" s="8"/>
      <c r="H57" s="8"/>
      <c r="I57" s="8"/>
    </row>
    <row r="58" spans="2:9" ht="17.25" x14ac:dyDescent="0.3">
      <c r="B58" s="12">
        <v>1177000</v>
      </c>
      <c r="C58" s="13" t="s">
        <v>28</v>
      </c>
      <c r="D58" s="12" t="s">
        <v>14</v>
      </c>
      <c r="E58" s="8"/>
      <c r="F58" s="8"/>
      <c r="G58" s="8"/>
      <c r="H58" s="8"/>
      <c r="I58" s="8"/>
    </row>
    <row r="59" spans="2:9" ht="17.25" x14ac:dyDescent="0.3">
      <c r="B59" s="12">
        <v>1177100</v>
      </c>
      <c r="C59" s="11" t="s">
        <v>70</v>
      </c>
      <c r="D59" s="12">
        <v>489100</v>
      </c>
      <c r="E59" s="8"/>
      <c r="F59" s="8"/>
      <c r="G59" s="8"/>
      <c r="H59" s="8"/>
      <c r="I59" s="8"/>
    </row>
    <row r="60" spans="2:9" ht="17.25" x14ac:dyDescent="0.3">
      <c r="B60" s="12">
        <v>1000000</v>
      </c>
      <c r="C60" s="12" t="s">
        <v>29</v>
      </c>
      <c r="D60" s="12"/>
      <c r="E60" s="9">
        <f t="shared" ref="E60:H60" si="14">E9</f>
        <v>2565068.7000000002</v>
      </c>
      <c r="F60" s="9">
        <f t="shared" si="14"/>
        <v>0</v>
      </c>
      <c r="G60" s="9">
        <f t="shared" si="14"/>
        <v>0</v>
      </c>
      <c r="H60" s="9">
        <f t="shared" si="14"/>
        <v>0</v>
      </c>
      <c r="I60" s="8">
        <f t="shared" si="4"/>
        <v>2565068.7000000002</v>
      </c>
    </row>
    <row r="62" spans="2:9" x14ac:dyDescent="0.3">
      <c r="C62" s="2"/>
      <c r="D62" s="2"/>
      <c r="E62" s="2"/>
      <c r="F62" s="1"/>
      <c r="G62" s="10"/>
      <c r="H62" s="10"/>
      <c r="I62" s="1"/>
    </row>
    <row r="63" spans="2:9" x14ac:dyDescent="0.3">
      <c r="C63" s="2"/>
      <c r="D63" s="2"/>
      <c r="E63" s="2"/>
      <c r="F63" s="1"/>
      <c r="G63" s="10"/>
      <c r="H63" s="10"/>
      <c r="I63" s="1"/>
    </row>
  </sheetData>
  <mergeCells count="6">
    <mergeCell ref="C3:H3"/>
    <mergeCell ref="B6:B7"/>
    <mergeCell ref="C6:D6"/>
    <mergeCell ref="E6:E7"/>
    <mergeCell ref="F6:H6"/>
    <mergeCell ref="I6:I7"/>
  </mergeCells>
  <pageMargins left="0.2" right="0.2" top="0.21" bottom="0.2" header="0.2" footer="0.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Ձև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2019-09-06T06:09:49Z</dcterms:modified>
</cp:coreProperties>
</file>