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730" windowHeight="10965"/>
  </bookViews>
  <sheets>
    <sheet name="Ձև 2" sheetId="1" r:id="rId1"/>
    <sheet name="Ձև 8" sheetId="4" r:id="rId2"/>
    <sheet name="ԲՍԿ" sheetId="7" r:id="rId3"/>
    <sheet name="Դրամաշնորհ" sheetId="10" r:id="rId4"/>
  </sheets>
  <calcPr calcId="144525"/>
</workbook>
</file>

<file path=xl/calcChain.xml><?xml version="1.0" encoding="utf-8"?>
<calcChain xmlns="http://schemas.openxmlformats.org/spreadsheetml/2006/main">
  <c r="K32" i="10" l="1"/>
  <c r="I36" i="10"/>
  <c r="I32" i="10"/>
  <c r="J32" i="10"/>
  <c r="K669" i="1" l="1"/>
  <c r="L669" i="1"/>
  <c r="J669" i="1"/>
  <c r="I669" i="1"/>
  <c r="I670" i="1"/>
  <c r="K672" i="1"/>
  <c r="L672" i="1"/>
  <c r="J672" i="1"/>
  <c r="H672" i="1"/>
  <c r="J675" i="1" l="1"/>
  <c r="L675" i="1"/>
  <c r="K668" i="1"/>
  <c r="K675" i="1"/>
  <c r="J668" i="1"/>
  <c r="L668" i="1"/>
  <c r="H80" i="1" l="1"/>
  <c r="I625" i="1" l="1"/>
  <c r="F160" i="10" l="1"/>
  <c r="F118" i="10"/>
  <c r="F76" i="10"/>
  <c r="F34" i="10"/>
  <c r="I877" i="4"/>
  <c r="G376" i="1"/>
  <c r="H187" i="1" l="1"/>
  <c r="H37" i="1"/>
  <c r="H63" i="1"/>
  <c r="H61" i="1"/>
  <c r="H64" i="1"/>
  <c r="H82" i="1"/>
  <c r="J229" i="1" l="1"/>
  <c r="G740" i="4" l="1"/>
  <c r="G644" i="4"/>
  <c r="G549" i="4"/>
  <c r="I549" i="4" s="1"/>
  <c r="G445" i="4"/>
  <c r="G444" i="4"/>
  <c r="G352" i="4"/>
  <c r="G351" i="4"/>
  <c r="G350" i="4"/>
  <c r="G349" i="4"/>
  <c r="G303" i="4"/>
  <c r="G302" i="4"/>
  <c r="G301" i="4"/>
  <c r="G300" i="4"/>
  <c r="G299" i="4"/>
  <c r="G298" i="4"/>
  <c r="I298" i="4" s="1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96" i="4"/>
  <c r="G40" i="4"/>
  <c r="G39" i="4"/>
  <c r="G38" i="4"/>
  <c r="L70" i="1" l="1"/>
  <c r="K624" i="1" l="1"/>
  <c r="L624" i="1"/>
  <c r="J624" i="1"/>
  <c r="I193" i="4" l="1"/>
  <c r="K186" i="1"/>
  <c r="L186" i="1"/>
  <c r="H185" i="1"/>
  <c r="K75" i="1"/>
  <c r="L75" i="1"/>
  <c r="M75" i="1"/>
  <c r="K70" i="1"/>
  <c r="G35" i="1"/>
  <c r="K80" i="1"/>
  <c r="L80" i="1"/>
  <c r="J80" i="1"/>
  <c r="K56" i="1"/>
  <c r="L56" i="1"/>
  <c r="J56" i="1"/>
  <c r="J75" i="1"/>
  <c r="I80" i="1" l="1"/>
  <c r="I81" i="1"/>
  <c r="F35" i="1"/>
  <c r="G277" i="1"/>
  <c r="I136" i="1"/>
  <c r="I134" i="1" s="1"/>
  <c r="G134" i="1"/>
  <c r="H134" i="1"/>
  <c r="H275" i="1" l="1"/>
  <c r="H278" i="1" s="1"/>
  <c r="H327" i="1"/>
  <c r="H140" i="1"/>
  <c r="H35" i="1"/>
  <c r="H716" i="1" l="1"/>
  <c r="D32" i="10" l="1"/>
  <c r="E32" i="10"/>
  <c r="E36" i="10" s="1"/>
  <c r="F32" i="10"/>
  <c r="F36" i="10" s="1"/>
  <c r="G32" i="10"/>
  <c r="G36" i="10" s="1"/>
  <c r="J36" i="10"/>
  <c r="K36" i="10"/>
  <c r="H34" i="10"/>
  <c r="D36" i="10"/>
  <c r="D74" i="10"/>
  <c r="D77" i="10" s="1"/>
  <c r="E74" i="10"/>
  <c r="E77" i="10" s="1"/>
  <c r="F74" i="10"/>
  <c r="F77" i="10" s="1"/>
  <c r="G74" i="10"/>
  <c r="G77" i="10" s="1"/>
  <c r="I74" i="10"/>
  <c r="I77" i="10" s="1"/>
  <c r="J74" i="10"/>
  <c r="J77" i="10" s="1"/>
  <c r="K74" i="10"/>
  <c r="K77" i="10" s="1"/>
  <c r="H76" i="10"/>
  <c r="D116" i="10"/>
  <c r="E116" i="10"/>
  <c r="F116" i="10"/>
  <c r="G116" i="10"/>
  <c r="G119" i="10" s="1"/>
  <c r="I116" i="10"/>
  <c r="I119" i="10" s="1"/>
  <c r="J116" i="10"/>
  <c r="J119" i="10" s="1"/>
  <c r="K116" i="10"/>
  <c r="K119" i="10" s="1"/>
  <c r="H118" i="10"/>
  <c r="D119" i="10"/>
  <c r="E119" i="10"/>
  <c r="F119" i="10"/>
  <c r="D158" i="10"/>
  <c r="D161" i="10" s="1"/>
  <c r="E158" i="10"/>
  <c r="E161" i="10" s="1"/>
  <c r="F158" i="10"/>
  <c r="F161" i="10" s="1"/>
  <c r="G158" i="10"/>
  <c r="G161" i="10" s="1"/>
  <c r="I158" i="10"/>
  <c r="I161" i="10" s="1"/>
  <c r="J158" i="10"/>
  <c r="J161" i="10" s="1"/>
  <c r="K158" i="10"/>
  <c r="K161" i="10" s="1"/>
  <c r="H159" i="10"/>
  <c r="H160" i="10"/>
  <c r="H119" i="10" l="1"/>
  <c r="H116" i="10"/>
  <c r="H74" i="10"/>
  <c r="H77" i="10" s="1"/>
  <c r="H36" i="10"/>
  <c r="H161" i="10"/>
  <c r="H32" i="10"/>
  <c r="H158" i="10"/>
  <c r="I446" i="4" l="1"/>
  <c r="H325" i="1"/>
  <c r="F425" i="1"/>
  <c r="G425" i="1"/>
  <c r="H425" i="1"/>
  <c r="I429" i="1"/>
  <c r="E425" i="1"/>
  <c r="I59" i="1" l="1"/>
  <c r="I492" i="4" l="1"/>
  <c r="H720" i="1" l="1"/>
  <c r="L717" i="1"/>
  <c r="L716" i="1" s="1"/>
  <c r="L720" i="1" s="1"/>
  <c r="K717" i="1"/>
  <c r="J717" i="1"/>
  <c r="J716" i="1" s="1"/>
  <c r="J720" i="1" s="1"/>
  <c r="I717" i="1"/>
  <c r="G716" i="1"/>
  <c r="G720" i="1" s="1"/>
  <c r="E716" i="1"/>
  <c r="E720" i="1" s="1"/>
  <c r="I674" i="1"/>
  <c r="I672" i="1" s="1"/>
  <c r="I673" i="1"/>
  <c r="I671" i="1" s="1"/>
  <c r="H668" i="1"/>
  <c r="H675" i="1" s="1"/>
  <c r="F668" i="1"/>
  <c r="E668" i="1"/>
  <c r="L131" i="7"/>
  <c r="K131" i="7"/>
  <c r="J131" i="7"/>
  <c r="I130" i="7"/>
  <c r="L128" i="7"/>
  <c r="K128" i="7"/>
  <c r="J128" i="7"/>
  <c r="G128" i="7"/>
  <c r="G131" i="7" s="1"/>
  <c r="I131" i="7" s="1"/>
  <c r="I83" i="7"/>
  <c r="L81" i="7"/>
  <c r="L84" i="7" s="1"/>
  <c r="K81" i="7"/>
  <c r="K84" i="7" s="1"/>
  <c r="J81" i="7"/>
  <c r="J84" i="7" s="1"/>
  <c r="E81" i="7"/>
  <c r="E84" i="7" s="1"/>
  <c r="I84" i="7" s="1"/>
  <c r="I624" i="1"/>
  <c r="G668" i="1" l="1"/>
  <c r="G675" i="1" s="1"/>
  <c r="K716" i="1"/>
  <c r="I128" i="7"/>
  <c r="I720" i="1"/>
  <c r="E675" i="1"/>
  <c r="I716" i="1"/>
  <c r="I81" i="7"/>
  <c r="I668" i="1" l="1"/>
  <c r="I675" i="1"/>
  <c r="K720" i="1"/>
  <c r="I325" i="1"/>
  <c r="F326" i="1"/>
  <c r="G326" i="1"/>
  <c r="H326" i="1"/>
  <c r="F324" i="1"/>
  <c r="G324" i="1"/>
  <c r="H324" i="1"/>
  <c r="H323" i="1" l="1"/>
  <c r="G323" i="1"/>
  <c r="K184" i="1" l="1"/>
  <c r="L184" i="1"/>
  <c r="L183" i="1" s="1"/>
  <c r="J186" i="1"/>
  <c r="J184" i="1"/>
  <c r="F186" i="1"/>
  <c r="G186" i="1"/>
  <c r="H186" i="1"/>
  <c r="F184" i="1"/>
  <c r="G184" i="1"/>
  <c r="H184" i="1"/>
  <c r="K183" i="1" l="1"/>
  <c r="J183" i="1"/>
  <c r="G183" i="1"/>
  <c r="F183" i="1"/>
  <c r="H183" i="1"/>
  <c r="I185" i="1"/>
  <c r="E186" i="1"/>
  <c r="I186" i="1" s="1"/>
  <c r="E184" i="1"/>
  <c r="I184" i="1" s="1"/>
  <c r="E183" i="1" l="1"/>
  <c r="F56" i="1"/>
  <c r="G56" i="1"/>
  <c r="H56" i="1"/>
  <c r="I57" i="1"/>
  <c r="G623" i="1" l="1"/>
  <c r="G626" i="1" s="1"/>
  <c r="E549" i="4" l="1"/>
  <c r="E293" i="4"/>
  <c r="I189" i="4"/>
  <c r="G188" i="4"/>
  <c r="I188" i="4" s="1"/>
  <c r="G190" i="4"/>
  <c r="I190" i="4" s="1"/>
  <c r="G191" i="4"/>
  <c r="I191" i="4" s="1"/>
  <c r="G192" i="4"/>
  <c r="I192" i="4" s="1"/>
  <c r="G187" i="4"/>
  <c r="E188" i="4"/>
  <c r="E190" i="4"/>
  <c r="E191" i="4"/>
  <c r="E192" i="4"/>
  <c r="E187" i="4"/>
  <c r="E96" i="4"/>
  <c r="E56" i="1" l="1"/>
  <c r="I83" i="1" l="1"/>
  <c r="L82" i="1"/>
  <c r="K82" i="1"/>
  <c r="J82" i="1"/>
  <c r="G82" i="1"/>
  <c r="F82" i="1"/>
  <c r="E82" i="1"/>
  <c r="I75" i="1"/>
  <c r="I74" i="1"/>
  <c r="I73" i="1"/>
  <c r="I72" i="1"/>
  <c r="H70" i="1"/>
  <c r="I71" i="1"/>
  <c r="J70" i="1"/>
  <c r="G70" i="1"/>
  <c r="F70" i="1"/>
  <c r="E70" i="1"/>
  <c r="I69" i="1"/>
  <c r="L67" i="1"/>
  <c r="K67" i="1"/>
  <c r="J67" i="1"/>
  <c r="H67" i="1"/>
  <c r="G67" i="1"/>
  <c r="F67" i="1"/>
  <c r="E67" i="1"/>
  <c r="I64" i="1"/>
  <c r="I63" i="1"/>
  <c r="I61" i="1"/>
  <c r="I60" i="1"/>
  <c r="I58" i="1"/>
  <c r="H52" i="1"/>
  <c r="L52" i="1"/>
  <c r="K52" i="1"/>
  <c r="J52" i="1"/>
  <c r="G52" i="1"/>
  <c r="F52" i="1"/>
  <c r="E52" i="1"/>
  <c r="I49" i="1"/>
  <c r="I48" i="1"/>
  <c r="I47" i="1"/>
  <c r="I46" i="1"/>
  <c r="L44" i="1"/>
  <c r="K44" i="1"/>
  <c r="J44" i="1"/>
  <c r="G44" i="1"/>
  <c r="F44" i="1"/>
  <c r="E44" i="1"/>
  <c r="I39" i="1"/>
  <c r="I38" i="1"/>
  <c r="I37" i="1"/>
  <c r="L35" i="1"/>
  <c r="K35" i="1"/>
  <c r="J35" i="1"/>
  <c r="E35" i="1"/>
  <c r="E34" i="1" l="1"/>
  <c r="E87" i="1" s="1"/>
  <c r="F34" i="1"/>
  <c r="L34" i="1"/>
  <c r="L87" i="1" s="1"/>
  <c r="G34" i="1"/>
  <c r="G87" i="1" s="1"/>
  <c r="J34" i="1"/>
  <c r="J87" i="1" s="1"/>
  <c r="K34" i="1"/>
  <c r="K87" i="1" s="1"/>
  <c r="F87" i="1"/>
  <c r="I82" i="1"/>
  <c r="I67" i="1"/>
  <c r="I56" i="1"/>
  <c r="I52" i="1"/>
  <c r="I35" i="1"/>
  <c r="I70" i="1"/>
  <c r="I53" i="1"/>
  <c r="H44" i="1"/>
  <c r="H34" i="1" l="1"/>
  <c r="H87" i="1" s="1"/>
  <c r="I87" i="1" s="1"/>
  <c r="I44" i="1"/>
  <c r="I34" i="1" l="1"/>
  <c r="I187" i="1"/>
  <c r="L188" i="1"/>
  <c r="K188" i="1"/>
  <c r="J188" i="1"/>
  <c r="H188" i="1"/>
  <c r="G188" i="1"/>
  <c r="F134" i="1"/>
  <c r="F140" i="1" s="1"/>
  <c r="G140" i="1"/>
  <c r="I183" i="1" l="1"/>
  <c r="E188" i="1"/>
  <c r="I231" i="1"/>
  <c r="L229" i="1"/>
  <c r="L232" i="1" s="1"/>
  <c r="K229" i="1"/>
  <c r="J232" i="1"/>
  <c r="H229" i="1"/>
  <c r="H232" i="1" s="1"/>
  <c r="G229" i="1"/>
  <c r="G232" i="1" s="1"/>
  <c r="F229" i="1"/>
  <c r="E229" i="1"/>
  <c r="E232" i="1" s="1"/>
  <c r="K232" i="1" l="1"/>
  <c r="I188" i="1"/>
  <c r="I232" i="1"/>
  <c r="I229" i="1"/>
  <c r="G41" i="4"/>
  <c r="F374" i="1" l="1"/>
  <c r="F377" i="1" s="1"/>
  <c r="G374" i="1"/>
  <c r="G377" i="1" s="1"/>
  <c r="H374" i="1"/>
  <c r="H377" i="1" s="1"/>
  <c r="F476" i="1" l="1"/>
  <c r="F481" i="1" s="1"/>
  <c r="G476" i="1"/>
  <c r="G481" i="1" s="1"/>
  <c r="H476" i="1"/>
  <c r="H481" i="1" s="1"/>
  <c r="I327" i="1"/>
  <c r="I328" i="1"/>
  <c r="I35" i="7" l="1"/>
  <c r="G596" i="4" l="1"/>
  <c r="I596" i="4" s="1"/>
  <c r="I929" i="4" l="1"/>
  <c r="I878" i="4"/>
  <c r="E596" i="4" l="1"/>
  <c r="I300" i="4" l="1"/>
  <c r="E300" i="4"/>
  <c r="I141" i="4" l="1"/>
  <c r="G94" i="4"/>
  <c r="I94" i="4" s="1"/>
  <c r="E94" i="4"/>
  <c r="I187" i="4"/>
  <c r="I785" i="4" l="1"/>
  <c r="I494" i="4" l="1"/>
  <c r="I493" i="4"/>
  <c r="I445" i="4"/>
  <c r="I444" i="4"/>
  <c r="G399" i="4"/>
  <c r="I399" i="4" s="1"/>
  <c r="G398" i="4"/>
  <c r="I398" i="4" s="1"/>
  <c r="I350" i="4"/>
  <c r="I351" i="4"/>
  <c r="I352" i="4"/>
  <c r="I349" i="4"/>
  <c r="K579" i="1"/>
  <c r="L579" i="1"/>
  <c r="J579" i="1"/>
  <c r="I579" i="1"/>
  <c r="G578" i="1"/>
  <c r="F526" i="1" l="1"/>
  <c r="F529" i="1" s="1"/>
  <c r="G526" i="1"/>
  <c r="G529" i="1" s="1"/>
  <c r="J324" i="1"/>
  <c r="L324" i="1"/>
  <c r="K324" i="1"/>
  <c r="H329" i="1"/>
  <c r="G275" i="1"/>
  <c r="G278" i="1" s="1"/>
  <c r="I831" i="4" l="1"/>
  <c r="L623" i="1" l="1"/>
  <c r="L626" i="1" s="1"/>
  <c r="K623" i="1"/>
  <c r="J623" i="1"/>
  <c r="J626" i="1" s="1"/>
  <c r="H623" i="1"/>
  <c r="H626" i="1" s="1"/>
  <c r="F623" i="1"/>
  <c r="F626" i="1" s="1"/>
  <c r="E623" i="1"/>
  <c r="E626" i="1" s="1"/>
  <c r="K626" i="1" l="1"/>
  <c r="I626" i="1"/>
  <c r="I623" i="1"/>
  <c r="K33" i="7" l="1"/>
  <c r="K36" i="7" s="1"/>
  <c r="L33" i="7"/>
  <c r="L36" i="7" s="1"/>
  <c r="J33" i="7"/>
  <c r="J36" i="7" s="1"/>
  <c r="E33" i="7"/>
  <c r="I34" i="7"/>
  <c r="I33" i="7" l="1"/>
  <c r="E36" i="7"/>
  <c r="I36" i="7" s="1"/>
  <c r="I740" i="4"/>
  <c r="G739" i="4"/>
  <c r="I739" i="4" s="1"/>
  <c r="E740" i="4"/>
  <c r="E739" i="4"/>
  <c r="I240" i="4" l="1"/>
  <c r="I400" i="4" l="1"/>
  <c r="E399" i="4"/>
  <c r="E398" i="4"/>
  <c r="K578" i="1" l="1"/>
  <c r="L578" i="1"/>
  <c r="L581" i="1" s="1"/>
  <c r="J578" i="1"/>
  <c r="J581" i="1" s="1"/>
  <c r="F578" i="1"/>
  <c r="F581" i="1" s="1"/>
  <c r="G581" i="1"/>
  <c r="H578" i="1"/>
  <c r="H581" i="1" s="1"/>
  <c r="E578" i="1"/>
  <c r="K581" i="1" l="1"/>
  <c r="I578" i="1"/>
  <c r="E581" i="1"/>
  <c r="I581" i="1" s="1"/>
  <c r="K476" i="1" l="1"/>
  <c r="L476" i="1"/>
  <c r="J476" i="1"/>
  <c r="E476" i="1"/>
  <c r="K275" i="1"/>
  <c r="L275" i="1"/>
  <c r="J275" i="1"/>
  <c r="E275" i="1"/>
  <c r="G329" i="1" l="1"/>
  <c r="I691" i="4"/>
  <c r="I690" i="4"/>
  <c r="I644" i="4"/>
  <c r="E644" i="4"/>
  <c r="G643" i="4"/>
  <c r="E643" i="4"/>
  <c r="I598" i="4"/>
  <c r="G597" i="4"/>
  <c r="I597" i="4" s="1"/>
  <c r="E597" i="4"/>
  <c r="G595" i="4"/>
  <c r="I595" i="4" s="1"/>
  <c r="E595" i="4"/>
  <c r="G594" i="4"/>
  <c r="I594" i="4" s="1"/>
  <c r="E594" i="4"/>
  <c r="G593" i="4"/>
  <c r="I593" i="4" s="1"/>
  <c r="E593" i="4"/>
  <c r="H643" i="4" l="1"/>
  <c r="I643" i="4" s="1"/>
  <c r="G547" i="4" l="1"/>
  <c r="I547" i="4" s="1"/>
  <c r="E547" i="4"/>
  <c r="G546" i="4"/>
  <c r="I546" i="4" s="1"/>
  <c r="E546" i="4"/>
  <c r="G545" i="4"/>
  <c r="I545" i="4" s="1"/>
  <c r="E545" i="4"/>
  <c r="G548" i="4"/>
  <c r="I548" i="4" s="1"/>
  <c r="E548" i="4"/>
  <c r="I495" i="4"/>
  <c r="E445" i="4"/>
  <c r="I447" i="4"/>
  <c r="E444" i="4"/>
  <c r="E352" i="4"/>
  <c r="E350" i="4"/>
  <c r="E349" i="4"/>
  <c r="I353" i="4"/>
  <c r="E351" i="4"/>
  <c r="I288" i="4"/>
  <c r="I289" i="4"/>
  <c r="I290" i="4"/>
  <c r="I291" i="4"/>
  <c r="I292" i="4"/>
  <c r="I293" i="4"/>
  <c r="I294" i="4"/>
  <c r="I295" i="4"/>
  <c r="I297" i="4"/>
  <c r="I299" i="4"/>
  <c r="I301" i="4"/>
  <c r="I302" i="4"/>
  <c r="E286" i="4"/>
  <c r="E287" i="4"/>
  <c r="E288" i="4"/>
  <c r="E289" i="4"/>
  <c r="E290" i="4"/>
  <c r="E291" i="4"/>
  <c r="E292" i="4"/>
  <c r="E294" i="4"/>
  <c r="E295" i="4"/>
  <c r="E296" i="4"/>
  <c r="E297" i="4"/>
  <c r="E298" i="4"/>
  <c r="E299" i="4"/>
  <c r="E301" i="4"/>
  <c r="E302" i="4"/>
  <c r="E303" i="4"/>
  <c r="I287" i="4"/>
  <c r="I285" i="4"/>
  <c r="E285" i="4"/>
  <c r="I304" i="4"/>
  <c r="I96" i="4"/>
  <c r="G93" i="4"/>
  <c r="I93" i="4" s="1"/>
  <c r="G95" i="4"/>
  <c r="I95" i="4" s="1"/>
  <c r="G92" i="4"/>
  <c r="I92" i="4" s="1"/>
  <c r="E93" i="4"/>
  <c r="E95" i="4"/>
  <c r="E92" i="4"/>
  <c r="I47" i="4"/>
  <c r="I38" i="4"/>
  <c r="I39" i="4"/>
  <c r="I40" i="4"/>
  <c r="I41" i="4"/>
  <c r="G42" i="4"/>
  <c r="I42" i="4" s="1"/>
  <c r="G43" i="4"/>
  <c r="I43" i="4" s="1"/>
  <c r="G44" i="4"/>
  <c r="I44" i="4" s="1"/>
  <c r="G45" i="4"/>
  <c r="I45" i="4" s="1"/>
  <c r="G46" i="4"/>
  <c r="G37" i="4"/>
  <c r="I37" i="4" s="1"/>
  <c r="E45" i="4"/>
  <c r="E39" i="4"/>
  <c r="E40" i="4"/>
  <c r="E41" i="4"/>
  <c r="E42" i="4"/>
  <c r="E43" i="4"/>
  <c r="E44" i="4"/>
  <c r="E46" i="4"/>
  <c r="E38" i="4"/>
  <c r="K529" i="1" l="1"/>
  <c r="L529" i="1"/>
  <c r="K526" i="1"/>
  <c r="L526" i="1"/>
  <c r="J529" i="1"/>
  <c r="J526" i="1"/>
  <c r="I528" i="1"/>
  <c r="E526" i="1"/>
  <c r="E529" i="1" s="1"/>
  <c r="I529" i="1" s="1"/>
  <c r="I526" i="1" l="1"/>
  <c r="K481" i="1"/>
  <c r="L481" i="1"/>
  <c r="J481" i="1"/>
  <c r="E481" i="1"/>
  <c r="I479" i="1"/>
  <c r="G431" i="1"/>
  <c r="J425" i="1"/>
  <c r="J431" i="1" s="1"/>
  <c r="K425" i="1"/>
  <c r="L425" i="1"/>
  <c r="L431" i="1" s="1"/>
  <c r="H431" i="1"/>
  <c r="I425" i="1"/>
  <c r="K374" i="1"/>
  <c r="L374" i="1"/>
  <c r="L377" i="1" s="1"/>
  <c r="J374" i="1"/>
  <c r="J377" i="1" s="1"/>
  <c r="E374" i="1"/>
  <c r="E377" i="1" s="1"/>
  <c r="I376" i="1"/>
  <c r="K326" i="1"/>
  <c r="L326" i="1"/>
  <c r="J326" i="1"/>
  <c r="E324" i="1"/>
  <c r="I324" i="1" s="1"/>
  <c r="E326" i="1"/>
  <c r="I326" i="1" s="1"/>
  <c r="L278" i="1"/>
  <c r="J278" i="1"/>
  <c r="K278" i="1"/>
  <c r="I275" i="1"/>
  <c r="I277" i="1"/>
  <c r="I278" i="1" l="1"/>
  <c r="K377" i="1"/>
  <c r="K431" i="1"/>
  <c r="J323" i="1"/>
  <c r="J329" i="1" s="1"/>
  <c r="K323" i="1"/>
  <c r="L323" i="1"/>
  <c r="L329" i="1" s="1"/>
  <c r="E323" i="1"/>
  <c r="E431" i="1"/>
  <c r="I431" i="1" s="1"/>
  <c r="I476" i="1"/>
  <c r="E278" i="1"/>
  <c r="I374" i="1"/>
  <c r="I377" i="1" s="1"/>
  <c r="I481" i="1" l="1"/>
  <c r="K329" i="1"/>
  <c r="I323" i="1"/>
  <c r="J134" i="1"/>
  <c r="J140" i="1" s="1"/>
  <c r="K134" i="1"/>
  <c r="K140" i="1" s="1"/>
  <c r="L134" i="1"/>
  <c r="L140" i="1" s="1"/>
  <c r="E134" i="1"/>
  <c r="E140" i="1" s="1"/>
  <c r="I140" i="1"/>
  <c r="E329" i="1" l="1"/>
  <c r="I329" i="1" s="1"/>
  <c r="E37" i="4" l="1"/>
</calcChain>
</file>

<file path=xl/sharedStrings.xml><?xml version="1.0" encoding="utf-8"?>
<sst xmlns="http://schemas.openxmlformats.org/spreadsheetml/2006/main" count="3446" uniqueCount="354">
  <si>
    <t>NN</t>
  </si>
  <si>
    <t>Բյուջետային ծախսերի տնտեսագիտական դասակարգման տարրերի</t>
  </si>
  <si>
    <t>Տարեսկզբին հաստատված</t>
  </si>
  <si>
    <t>Փոփոխություններ տարեկան նախահաշվում</t>
  </si>
  <si>
    <t>Ֆինանսավորում</t>
  </si>
  <si>
    <t>Դրամարկղային ծախս</t>
  </si>
  <si>
    <t>Փաստացի ծախս</t>
  </si>
  <si>
    <t>Դրամարկղի մնացորդ</t>
  </si>
  <si>
    <t>անվանումները</t>
  </si>
  <si>
    <t>ՀՀ կառավ. կողմից (համայնքի ղեկավարի որոշում)</t>
  </si>
  <si>
    <t>Վերադասի կողմից</t>
  </si>
  <si>
    <t>Ընդամենը</t>
  </si>
  <si>
    <t>Որոնցից 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</si>
  <si>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</si>
  <si>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</si>
  <si>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</si>
  <si>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</si>
  <si>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</si>
  <si>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</si>
  <si>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</si>
  <si>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</si>
  <si>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</si>
  <si>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</si>
  <si>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</si>
  <si>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</si>
  <si>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</si>
  <si>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</si>
  <si>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X</t>
  </si>
  <si>
    <t>x</t>
  </si>
  <si>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</si>
  <si>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</si>
  <si>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</si>
  <si>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</si>
  <si>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</si>
  <si>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</si>
  <si>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</si>
  <si>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</si>
  <si>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 xml:space="preserve">Բաժին N </t>
  </si>
  <si>
    <t>Խումբ N</t>
  </si>
  <si>
    <t>Դաս N</t>
  </si>
  <si>
    <t xml:space="preserve">7. Ծրագրային դասակարգման 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</si>
  <si>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</si>
  <si>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</si>
  <si>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</si>
  <si>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</si>
  <si>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</si>
  <si>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Վճարման ենթակա, սակայն չիրականացված վճարումներ (պարտքեր)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</si>
  <si>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</si>
  <si>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</si>
  <si>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</si>
  <si>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</si>
  <si>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</si>
  <si>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</si>
  <si>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</si>
  <si>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</si>
  <si>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</si>
  <si>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</si>
  <si>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3 Տոկոսավճարներ</t>
  </si>
  <si>
    <t>Պետական բյուջեից համայնքների բյուջեներին ֆինանսական համահարթեցման սկզբունքով տրվող դոտացիաներ</t>
  </si>
  <si>
    <t>Օրենքների կիրարկման արդյունքում համայնքների բյուջեների կորուստների փոխհատուցում</t>
  </si>
  <si>
    <t>6.2 ՍՈՑԻԱԼԱԿԱՆ ՕԳՆՈՒԹՅԱՆ ԴՐԱՄԱԿԱՆ ԱՐՏԱՀԱՅՏՈՒԹՅԱՄԲ ՆՊԱՍՏՆԵՐ (ԲՅՈՒՋԵԻՑ)</t>
  </si>
  <si>
    <t>7.2 ՀԱՐԿԵՐ, ՊԱՐՏԱԴԻՐ ՎՃԱՐՆԵՐ ԵՎ ՏՈՒՅԺԵՐ, ՈՐՈՆՔ ԿԱՌԱՎԱՐՄԱՆ ՏԱՐԲԵՐ ՄԱԿԱՐԴԱԿՆԵՐԻ ԿՈՂՄԻՑ ԿԻՐԱՌՎՈՒՄ ԵՆ ՄԻՄՅԱՆՑ ՆԿԱՏՄԱՄԲ</t>
  </si>
  <si>
    <t>7.3 ԴԱՏԱՐԱՆՆԵՐԻ ԿՈՂՄԻՑ ՆՇԱՆԱԿՎԱԾ ՏՈՒՅԺԵՐ ԵՎ ՏՈՒԳԱՆՔՆԵՐ</t>
  </si>
  <si>
    <t>7.6 ԱՅԼ ԾԱԽՍԵՐ</t>
  </si>
  <si>
    <t>486100*</t>
  </si>
  <si>
    <t>7.7 ՊԱՀՈՒՍՏԱՅԻՆ ՄԻՋՈՑՆԵՐ</t>
  </si>
  <si>
    <t>Բ, ՈՉ ՖԻՆԱՆՍԱԿԱՆ ԱԿՏԻՎՆԵՐԻ ԳԾՈՎ ԾԱԽՍԵՐ</t>
  </si>
  <si>
    <t>1.ՀԻՄՆԱԿԱՆ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</si>
  <si>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</si>
  <si>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</si>
  <si>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Առաջին կարգի ստորագրություն</t>
  </si>
  <si>
    <t xml:space="preserve"> ________________ </t>
  </si>
  <si>
    <t>(ստորագրություն)</t>
  </si>
  <si>
    <t>(Ա.Հ.Ա.)</t>
  </si>
  <si>
    <t>Կ.Տ.</t>
  </si>
  <si>
    <t>Երկրորդ կարգի ստորագրություն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</si>
  <si>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</si>
  <si>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</si>
  <si>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</si>
  <si>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</si>
  <si>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</si>
  <si>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</si>
  <si>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</si>
  <si>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</si>
  <si>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</si>
  <si>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</si>
  <si>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</si>
  <si>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</si>
  <si>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</si>
  <si>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</si>
  <si>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</si>
  <si>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</si>
  <si>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</si>
  <si>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</si>
  <si>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</si>
  <si>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</si>
  <si>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</si>
  <si>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</si>
  <si>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</si>
  <si>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</si>
  <si>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</si>
  <si>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</si>
  <si>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</si>
  <si>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</si>
  <si>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</si>
  <si>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</si>
  <si>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</si>
  <si>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</si>
  <si>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</si>
  <si>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-Ներքին արժեթղթերի տոկոսավճարներ</t>
  </si>
  <si>
    <t> -Ներքին վարկերի տոկոսավճարներ</t>
  </si>
  <si>
    <t> -Արտաքին արժեթղթերի գծով տոկոսավճարներ</t>
  </si>
  <si>
    <t> -Արտաքին վարկերի գծով տոկոսավճարներ</t>
  </si>
  <si>
    <t> -Այլ նպաստներ բյուջեից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</si>
  <si>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</si>
  <si>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</si>
  <si>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</si>
  <si>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</si>
  <si>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-Դատարանների կողմից նշանակված տույժեր և տուգանքներ</t>
  </si>
  <si>
    <t> -Այլ ծախսեր</t>
  </si>
  <si>
    <t> -Այլ ծախսերի գծով պահեստավորված միջոցներ</t>
  </si>
  <si>
    <t> -Պահուստային միջոցներ</t>
  </si>
  <si>
    <t> -Շենքերի և շինությունների ձեռք բերում</t>
  </si>
  <si>
    <t> -Շենքերի և շինությունների կառուցում</t>
  </si>
  <si>
    <t> -Վարչական սարքավորումներ</t>
  </si>
  <si>
    <t> -Այլ մեքենաներ և սարքավորումներ</t>
  </si>
  <si>
    <t>Հ Ա Շ Վ Ե Տ Վ ՈՒ Թ Յ ՈՒ Ն</t>
  </si>
  <si>
    <t>ՀԻՄՆԱՐԿԻ ԿԱՏԱՐԱԾ ԲՅՈՒՋԵՏԱՅԻՆ ԾԱԽՍԵՐԻ ԵՎ ԲՅՈՒՋԵՏԱՅԻՆ ՊԱՐՏՔԵՐԻ ՄԱՍԻՆ</t>
  </si>
  <si>
    <t>Օրինակելի ձև Հ-2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</si>
  <si>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</si>
  <si>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</si>
  <si>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</si>
  <si>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Օրինակելի ձև Հ-8</t>
  </si>
  <si>
    <t>ԾՐԱԳՐԻ ՄԻՋՈՑԱՌՄԱՆ ԳԾՈՎ ԱՐԴՅՈՒՆՔԱՅԻՆ (ԿԱՏԱՐՈՂԱԿԱՆ) ՑՈՒՑԱՆԻՇՆԵՐԻ ՎԵՐԱԲԵՐՅԱԼ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</si>
  <si>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</si>
  <si>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</si>
  <si>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</si>
  <si>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</si>
  <si>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</si>
  <si>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</si>
  <si>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</si>
  <si>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</si>
  <si>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</si>
  <si>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</si>
  <si>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</si>
  <si>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</si>
  <si>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</si>
  <si>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</si>
  <si>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01</t>
  </si>
  <si>
    <t>02</t>
  </si>
  <si>
    <t>ՀՀ ֆինանսների նախարարություն</t>
  </si>
  <si>
    <t xml:space="preserve"> Հանրային ֆինանսների կառավարման բնագավառում պետական քաղաքականության մշակում՝ ծրագրերի համակարգում և մոնիտորինգ</t>
  </si>
  <si>
    <t xml:space="preserve"> Պետական պարտքի կառավարում</t>
  </si>
  <si>
    <t xml:space="preserve"> ՀՀ պետական պարտքի կառավարման գործընթացի հրապարակայնության ապահովում</t>
  </si>
  <si>
    <t>Հազար դրամ</t>
  </si>
  <si>
    <t>Վազգեն Հարությունյան</t>
  </si>
  <si>
    <t>09</t>
  </si>
  <si>
    <t>05</t>
  </si>
  <si>
    <t xml:space="preserve"> Հանրային հատվածի ֆինանսական ոլորտի մասնագետների վերապատրաստում</t>
  </si>
  <si>
    <t>03</t>
  </si>
  <si>
    <t xml:space="preserve"> ՀՀ միջազգային վարկանիշի տրամադրում</t>
  </si>
  <si>
    <t xml:space="preserve"> ՀՀ ֆինանսների նախարարության տեխնիկական հագեցվածության բարելավում</t>
  </si>
  <si>
    <t xml:space="preserve"> Գնումների գործընթացի կարգավորում և համակարգում</t>
  </si>
  <si>
    <t xml:space="preserve"> Էլեկտրոնային գնումների համակարգի տեխնիկական սպասարկում</t>
  </si>
  <si>
    <t>08</t>
  </si>
  <si>
    <t xml:space="preserve"> Վնասի փոխհատուցում կերակրողը կորցրած անձանց </t>
  </si>
  <si>
    <t>Սոցիալական ապահովություն</t>
  </si>
  <si>
    <t>04</t>
  </si>
  <si>
    <t>Պետական հիմնարկների և կազմակերպությունների աշխատողների սոցիալական փաթեթով ապահովում</t>
  </si>
  <si>
    <t xml:space="preserve"> Ծառայությունների մատուցում </t>
  </si>
  <si>
    <t xml:space="preserve"> ՀՀ պետական պարտքի կառավարման գործընթացի հրապարակայնության ապահովում </t>
  </si>
  <si>
    <t xml:space="preserve"> Պետական գնումների սահմանված կարգով մրցույթում հաղթող ճանաչված կազմակերպություններ </t>
  </si>
  <si>
    <t xml:space="preserve"> ՀՀ պետական պարտքի տարեկան հաշվետվություններ, հատ </t>
  </si>
  <si>
    <t xml:space="preserve"> Հեռուստատեսային հաղորդումներ, հատ </t>
  </si>
  <si>
    <t xml:space="preserve"> Հեռուստատեսային հայտարարություններ, րոպե </t>
  </si>
  <si>
    <t xml:space="preserve"> Ռադիո հայտարարություններ, րոպե </t>
  </si>
  <si>
    <t xml:space="preserve"> Հեռուստատեսային հայտարարությունները հեռարձակող հեռուստաալիքների քանակ, հատ </t>
  </si>
  <si>
    <t xml:space="preserve"> Ռադիո հայտարարությունները հեռարձակող ռադիոալիքների քանակ, հատ </t>
  </si>
  <si>
    <t xml:space="preserve"> Հեռուստատեսային հաղորդումներ հեռարձակման նվազագույն ծածկույթը ՀՀ տարածքում,  տոկոս </t>
  </si>
  <si>
    <t xml:space="preserve"> Ռադիո հայտարարություններ հեռարձակող առնվազն մեկ ռադիոալիքի հեռարձակման նվազագույն ծածկույթը ՀՀ տարածքում,  տոկոս </t>
  </si>
  <si>
    <t xml:space="preserve"> Հեռուստահաղորդումների միջին տևողություն, րոպե </t>
  </si>
  <si>
    <t xml:space="preserve"> Բլումբերգ տեղեկատվական համակարգի առևտրային
տերմինալի շահագործում, հատ </t>
  </si>
  <si>
    <t xml:space="preserve"> Ռոյթերս տեղեկատվական համակարգի առևտրային
տերմինալի շահագործում, հատ </t>
  </si>
  <si>
    <t xml:space="preserve"> ՀՀ ֆինանսների նախարարություն </t>
  </si>
  <si>
    <t xml:space="preserve"> Հանրային հատվածի ֆինանսական ոլորտի մասնագետների վերապատրաստում </t>
  </si>
  <si>
    <t xml:space="preserve"> Պետական գնումների սահմանված կարգով մրցույթում հաղթող ճանաչված կազմակերպություն </t>
  </si>
  <si>
    <t xml:space="preserve"> Հանրային հատվածի ներքին աուդիտորների շարունակական մասնագիտական վերապատրաստման դասընթացների թիվ, հատ </t>
  </si>
  <si>
    <t xml:space="preserve"> Ծրագրային բյուջետավորում թեմայով դասընթացների թվաքանակ, հատ </t>
  </si>
  <si>
    <t xml:space="preserve"> Մշակվող ռազմավարական փաստաթղթերի քանակ, հատ </t>
  </si>
  <si>
    <t xml:space="preserve"> Նորմատիվ իրավական ակտերի քանակ, հատ </t>
  </si>
  <si>
    <t xml:space="preserve"> Համակարգվող, իրականացվող և վերահսկման ենթարկվող ծրագրերի քանակ,հատ </t>
  </si>
  <si>
    <t xml:space="preserve"> Համակարգվող, իրականացվող և վերահսկման ենթարկվող միջոցառումների քանակ,հատ </t>
  </si>
  <si>
    <t xml:space="preserve"> ՀՀ միջազգային վարկանիշի տրամադրում </t>
  </si>
  <si>
    <t xml:space="preserve"> Fitch և Moodys վարկանշային ընկերություններ </t>
  </si>
  <si>
    <t xml:space="preserve"> Fitch-ի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</si>
  <si>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Moodys-ի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</si>
  <si>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ՀՀ ֆինանսների նախարարության տեխնիկական հագեցվածության բարելավում </t>
  </si>
  <si>
    <t xml:space="preserve"> ՀՀ ֆինանսների նախարարության համար համակարգչային տեխնիկայի և գրասենյակային գույքի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</si>
  <si>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</si>
  <si>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Էլեկտրոնային գնումների համակարգի տեխնիկական սպասարկում </t>
  </si>
  <si>
    <t xml:space="preserve">  «LSFinance (ԳԳՕ)» էլեկտրոնային գնումների համակարգի սպասարկում_x000D_
 </t>
  </si>
  <si>
    <t xml:space="preserve"> Տեխնիկական խնդիրների լուծում, ծրագրային ուղղումների ներդրում, ցանցային/տեխնիկական խնդիրների հայտնաբերում, սխալների վերացում, բարդ իրավիճակների վերարտադրում, ծրագրային ապահովման ուղղումների ներդրման փաթեթների ստեղծում, հատ </t>
  </si>
  <si>
    <t xml:space="preserve"> Էլեկտրոնային գնումների համակարգի կողմից սխալների կարգաբերում, տոկոս </t>
  </si>
  <si>
    <t xml:space="preserve"> Խնդիր բացահայտելուց հետո վերացման ժամանակահատվածը, աշխատանքային օր </t>
  </si>
  <si>
    <t xml:space="preserve"> Էլեկտրոնային գնումների համակարգի շահագործման անընդհատություն, տոկոս </t>
  </si>
  <si>
    <t xml:space="preserve"> Տրանսֆերտների տրամադրում </t>
  </si>
  <si>
    <t xml:space="preserve"> Շահառուների ընտրության չափանիշները </t>
  </si>
  <si>
    <t>Ֆինանսական աջակցություն տեղական ինքնակառավարման մարմիններին</t>
  </si>
  <si>
    <t xml:space="preserve"> Օրենսդրությամբ (օրենքներով և կառավարության որոշումներով) նախատեսված օժանդակություն և փոխհատուցումներ ՏԻՄ-երին</t>
  </si>
  <si>
    <t>Շահառու համայնքների թիվ, հատ</t>
  </si>
  <si>
    <t>Տարածքային զարգացում</t>
  </si>
  <si>
    <t>Պետական հիմնարկների և կազմակերպությունների աշխատողների հիփոթեքային վարկի ամսական վճարի, ուսման վճարի և հանգստի ապահովման գծով ծախսերի փոխհատուցում</t>
  </si>
  <si>
    <t>Պետական հիմնարկների և կազմակերպությունների աշխատակիցներ</t>
  </si>
  <si>
    <t>Պետական հիմնարկների և կազմակերպությունների աշխատակիցների քանակը, մարդ</t>
  </si>
  <si>
    <t>Ընդամենը ծախսեր</t>
  </si>
  <si>
    <t xml:space="preserve">Ընդամենը ծախսեր </t>
  </si>
  <si>
    <t>Սոցիալական փաթեթների ապահովում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</si>
  <si>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</si>
  <si>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Ֆինանսական կառավարման համակարգի վճարահաշվարկային ծառայություններ</t>
  </si>
  <si>
    <t xml:space="preserve"> Գանձապետարանի կողմից սպասարկվող հիմնարկների թիվ, հատ </t>
  </si>
  <si>
    <t xml:space="preserve"> Գանձապետական հաշիվների էլեկտրոնային կառավարման ապահովում, պետական վճարումների էլեկտրոնային համակարգի սպասարկում, տոկոս </t>
  </si>
  <si>
    <t xml:space="preserve"> Գնումների գործընթացի կարգավորում և համակարգում </t>
  </si>
  <si>
    <t>Հանրային հատվածի ֆինանսական ոլորտի մասնագետների վերապատրաստում</t>
  </si>
  <si>
    <t>ՀՀ պետական կառավարման մարմինների կողմից դիմումներ, հայցադիմումներ, դատարանի վճիռներ և որոշումների դեմ վերաքննիչ և վճռաբեկ բողոքներ ներկայացնելիս` «Պետական տուրքի մասին» ՀՀ օրենքով սահմանված վճարումներ</t>
  </si>
  <si>
    <t>Պետական պարտքի կառավարում</t>
  </si>
  <si>
    <t>07</t>
  </si>
  <si>
    <t>ՀՀ տարածքային կառավարման և զարգացման նախարարություն</t>
  </si>
  <si>
    <t xml:space="preserve"> Մուրհակների սպասարկում </t>
  </si>
  <si>
    <t xml:space="preserve"> ՀՀ պետական ներքին և արտաքին պարտքի դիմաց տոկոսների վճարում և պարտքի մարում և պարտքային գործառնությունների հետ կապված այլ վճարումներ </t>
  </si>
  <si>
    <t>ՀՀ աշխատանքի և սոցիալական հարցերի նախարարություն</t>
  </si>
  <si>
    <t>Սոցիալական ապահովում</t>
  </si>
  <si>
    <t>Վնասի փոխհատուցում կերակրողը կորցրած անձանց</t>
  </si>
  <si>
    <t xml:space="preserve">ՀՀ քաղաք. գործերով վերաքննիչ դատարանի 05-1680 գործով 15.07.2005թ. և 07-3832 գործով 03.11.2007թ.` ինչպես նաև Կենտրոն և Նորք Մարաշ վարչ. շրջանների ընդ. իրավասության 1-ին ատյանի դատարանի 08.06.2012թ. NԵԴԿ/1247/02/10/ վճիռների համաձայն կրած վնասի փոխհատուցում </t>
  </si>
  <si>
    <t>Փոխհատուցումը ստացող ընտանիքների թվաքանակ, հատ</t>
  </si>
  <si>
    <t>Մուրհակների սպասարկում</t>
  </si>
  <si>
    <t>Արտասահմանյան պաշտոնական գործուղում</t>
  </si>
  <si>
    <t>Պետական հատվածի արդիականացման ծրագիր</t>
  </si>
  <si>
    <t>Մասնագիտացված միավոր</t>
  </si>
  <si>
    <t>Արտասահմանյան պաշտոնական գործուղումներ</t>
  </si>
  <si>
    <t>ՀՀ տարածքային կառավարման և ենթակառուցվածքների նախարարություն</t>
  </si>
  <si>
    <t xml:space="preserve">Արտարժութային պետական պարտատոմսերի թողարկմանն առընչվող ծախսեր </t>
  </si>
  <si>
    <t>ԱՄՓՈՓ</t>
  </si>
  <si>
    <t>Վահրամ Պողոսյան</t>
  </si>
  <si>
    <t>Իրավաբանական անձի նույնականիշների քանակ, հատ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</si>
  <si>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 </t>
  </si>
  <si>
    <t xml:space="preserve">Մրցույթում հաղթող ճանաչված կազմակերպություններ </t>
  </si>
  <si>
    <t xml:space="preserve">Հանրապետության կողմից թողարկվող արտարժույթային պետական պարտատոմսերը ցուցակող </t>
  </si>
  <si>
    <t xml:space="preserve"> Բլումբերգ և Ռոյթերս տեղեկատվական համակարգերի առևտրային տերմինալների սպասարկման ու պարտքի գրանցման և կառավարման DMFAS 6.0 համակարգի տեխնիկական սպասարկման ծառայությունների դիմաց վճարումներ </t>
  </si>
  <si>
    <t xml:space="preserve">Պարտքի կառավարմանն առընչվող տեղեկատվական համակարգերի և ծրագրերի սպասարկում </t>
  </si>
  <si>
    <t xml:space="preserve">  Բլումբերգ Ֆինանս (Bloomberg Finance L©P©), Թոմսոն Ռոյթերս (Thomson Reuters (Markets) Eastern Europe Limited), ՄԱԿ-ի Առևտրի և զարգացման համաժողով (UNCTAD) </t>
  </si>
  <si>
    <t xml:space="preserve"> Սպասարկվող DMFAS համակարգերի քանակ (հատ) </t>
  </si>
  <si>
    <t xml:space="preserve">Կառավարության պարտքի սպասարկում </t>
  </si>
  <si>
    <t xml:space="preserve">Կառավարության պարտքի սպասարկում (տոկոսավճարներ) </t>
  </si>
  <si>
    <t>Ֆինանսավորման ծախսերի իրականացում</t>
  </si>
  <si>
    <t xml:space="preserve"> Ծառայությունը մատուցող կազմակերպության(ների) անվանում(ներ)ը </t>
  </si>
  <si>
    <t xml:space="preserve"> Հանրային հատվածի որակավորված գնումների համակարգողների և ներքին աուդիտորների շարունակական մասնագիտական վերապատրաստում, հանրային ծրագրերի ֆինանսական և ծրագրային պատասխանատուների ԾԲ կարողությունների բարելավման դասընթացների կազմակերում </t>
  </si>
  <si>
    <t xml:space="preserve"> Քաղաքականության մշակման և դրա կատարման համակարգման, պետական ծրագրերի պլանավորման, մշակման, իրականացման և մոնիտորինգի (վերահսկման) ծառայություններ </t>
  </si>
  <si>
    <t xml:space="preserve"> ՀՀ տնտեսական, քաղաքական և ֆինանսական ցուցանիշների գնահատման, գնահատականների  հիման վրա վարկանիշի շնորհման նպատակով համագործակցություն վարկանիշ շնորհող հեղինակավոր միջազգային ընկերությունների հետ </t>
  </si>
  <si>
    <t xml:space="preserve"> Պետական բյուջետային միջոցների հաշվին մրցակցային եղանակով (բացառությամբ երկփուլ մրցույթի) գնման ընթացակարգերի իրականացում էլեկտրոնային համակարգով, տոկոս 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</si>
  <si>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 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</si>
  <si>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</si>
  <si>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</si>
  <si>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</si>
  <si>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</t>
  </si>
  <si>
    <t xml:space="preserve">32002 
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</si>
  <si>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Կառավարության ֆինանսական կառավարման տեղեկատվական համակարգերի ներդրում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</si>
  <si>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</si>
  <si>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ՀՀ հանրային հատվածի կազմակերպություններ </t>
  </si>
  <si>
    <t xml:space="preserve"> Ակտիվն օգտագործող կազմակերպության անվանումը 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</si>
  <si>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ձեռքբերում_x000D_
 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</si>
  <si>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</si>
  <si>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</si>
  <si>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Պլանավորում, բյուջետավորում, գանձապետական ծառայություններ, պետական պարտքի կառավարում. տնտեսական և հարկաբյուջետային քաղաքականության մշակում և մոնիտորինգ 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</si>
  <si>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 </t>
  </si>
  <si>
    <t>Դրամաշնորհ</t>
  </si>
  <si>
    <t>Համաֆինանսավորում</t>
  </si>
  <si>
    <t xml:space="preserve"> Հեռուստատեսային հայտարարություններ հեռարձակող առնվազն մեկ հեռուստաալիքի հեռարձակման նվազագույն ծածկույթը ՀՀ տարածքում,  տոկոս </t>
  </si>
  <si>
    <t>7-8</t>
  </si>
  <si>
    <t xml:space="preserve">  Բլումբերգ և Ռոյթերս տեղեկատվական համակարգերի առևտրային տերմինալներով նախատեսված տեղեկատվության նվազագույն անխափան հասանելիության մակարդակ, տոկոս </t>
  </si>
  <si>
    <t xml:space="preserve"> Պարտատոմսերի տեղաբաշխումների կազմակերպման, իրավասպասարկման, վարկանշման, ցուցակման ծառայությունների և իրավաբանական անձի նույնականիշի ձեռքբերման, պարտատոմսերի սեփականատիրոջ, իրավակարգավորման դաշտի, պահառուի փոփոխության գծով գործարքների դիմաց վճարումներ </t>
  </si>
  <si>
    <t xml:space="preserve"> Ծառայություններ մատուցող ընկերություններ </t>
  </si>
  <si>
    <t xml:space="preserve"> Պարտատոմսերի սեփականատիրոջ, իրավական կարգավորման դաշտի, պահառուի փոփոխության գծով գործարքների քանակ, հատ </t>
  </si>
  <si>
    <t xml:space="preserve">  Նոր տեղաբաշխման կազմակերպման համար պատասխանատու գլխավոր տեղաբաշխողների քանակ, հատ </t>
  </si>
  <si>
    <t xml:space="preserve">  Նոր տեղաբաշխման իրավասպասարկման համար պատասխանատու կազմակերպությունների քանակ, հատ </t>
  </si>
  <si>
    <t xml:space="preserve">  Նոր տեղաբաշխվող պարտատոմսերը վարկանշող կազմակերպությունների քանակ, հատ </t>
  </si>
  <si>
    <t xml:space="preserve"> Գնումների համակարգողների շարունակական մասնագիտական վերապատրաստման դասընթացներին մասնակցած անձանց թվաքանակ, մարդ </t>
  </si>
  <si>
    <t xml:space="preserve"> Գնումների համակարգողների շարունակական մասնագիտական վերապատրաստման դասընթացներին մասնակցած անձանց կին-տղամարդ հարաբերակցություն, տոկոս </t>
  </si>
  <si>
    <t xml:space="preserve"> Գնումների համակարգողների շարունակական մասնագիտական վերապատրաստման դասընթացների թվաքանակ, հատ </t>
  </si>
  <si>
    <t xml:space="preserve"> Գնումների համակարգողների շարունակական մասնագիտական վերապատրաստման մեկ դասընթացի միջին տևողություն, ժամ </t>
  </si>
  <si>
    <t xml:space="preserve"> Ծրագրային բյուջետավորում դասընթացներին  մասնակցած ֆինանսական և ծրագրային մասնագետների թվաքանակ, մարդ </t>
  </si>
  <si>
    <t xml:space="preserve"> Ծրագրային բյուջետավորում դասընթացների վերապատրաստվող խմբերի միջին թվաքանակ, մարդ </t>
  </si>
  <si>
    <t xml:space="preserve"> Ծրագրային բյուջետավորման դասընթացի մոդուլների որակ, մասնագիտական գնահատական 1-5 բալային համակարգում </t>
  </si>
  <si>
    <t xml:space="preserve"> Ծրագրային բյուջետավորման դասընթացի բովանդակության համապատասխանությունը  մշակված մոդուլներին, մասնակիցների գնահատական 1-5 բալային համակարգում </t>
  </si>
  <si>
    <t xml:space="preserve"> Ծրագրային բյուջետավորում վերապատրաստման մեկ դասընթացի միջին տևողություն, ժամ </t>
  </si>
  <si>
    <t xml:space="preserve"> Ծրագրային բյուջետավորման  մասնագիտական վերապատրաստման դասընթացներին մասնակցած անձանց կին-տղամարդ հարաբերակցություն, տոկոս </t>
  </si>
  <si>
    <t xml:space="preserve"> Հանրային հատվածի ներքին աուդիտորների շարունակական  վերապատրաստվող ներքին աուդիտորների թվաքանակ, մարդ </t>
  </si>
  <si>
    <t xml:space="preserve"> Հանրային հատվածի ներքին աուդիտորների շարունակական  վերապատրաստվող խմբերի միջին թվաքանակ, մարդ </t>
  </si>
  <si>
    <t xml:space="preserve"> Ներքին աուդիտորների շարունակական մասնագիտական վերապատրաստման դասընթացի բովանդակության համապատասխանությունը մշակված մոդուլներին, մասնակիցների գնահատական 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</si>
  <si>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 մասնագիտական կարիքներին, մասնակիցների գնահատական  1-5 բալային համակարգում </t>
  </si>
  <si>
    <t xml:space="preserve"> Ներքին աուդիտորների շարունակական մասնագիտական վերապատրաստման մեկ դասընթացի միջին տևողություն, ժամ </t>
  </si>
  <si>
    <t xml:space="preserve"> Հանրային հատվածի ներքին աուդիտորների  մասնագիտական վերապատրաստման դասընթացներին մասնակցած անձանց կին-տղամարդ հարաբերակցություն, տոկոս </t>
  </si>
  <si>
    <t>70.1/29.9</t>
  </si>
  <si>
    <t>70/30</t>
  </si>
  <si>
    <t>45/55</t>
  </si>
  <si>
    <t xml:space="preserve"> Գնումների համակարգողների շարունակական մասնագիտական վերապատրաստման դասընթացների արդյունավետություն, գնահատական 1-5 բալային համակարգում </t>
  </si>
  <si>
    <t xml:space="preserve"> Ֆինանսական կառավարման համակարգի վճարահաշվարկային գործառույթներն ապահովող համակարգերի սպասարկում, այդ թվում՛ «LSFinance (ԳԳՕ)», «Client Treasury», «LSBudget», e-payments, ներքին աուդիտի միասնական կառավարման տեղեկ. hամակարգ, բանկային ծառայություններ
 </t>
  </si>
  <si>
    <t xml:space="preserve"> Տեխ. խնդիրների լուծում, ծրագրային ուղղումների ներդրում, ցանցային/տեխնիկական խնդիրների հայտնաբերում, սխալների վերացում, բարդ իրավիճակների վերարտադրում, ծրագրային ապահովման ուղղումների ներդրման փաթեթների ստեղծում / Armeps/ppcm   և  ,LSFinance (ԳԳՕ)ե  համակա </t>
  </si>
  <si>
    <t xml:space="preserve"> Armeps.am և Armeps.am/ppcm գնումների համակարգերի սպասարկում </t>
  </si>
  <si>
    <t xml:space="preserve"> «Տեղական ինքնակառավարման մասին»ՀՀ օրենքի 87-րդ հոդվածի 2-րդ մասի և «ՀՀ բյուջետային համակարգի մասին» ՀՀ օրենքի 20-րդ հոդվածի 2-րդ մասի 2-րդ պարբերության դրույթների համաձայն </t>
  </si>
  <si>
    <t xml:space="preserve"> Միջոցառումն իրականացնող անվանումը </t>
  </si>
  <si>
    <t xml:space="preserve"> Դատարանի վճիռներով վնասի փոխհատուցում ստանալու իրավունք ունեցող անձ </t>
  </si>
  <si>
    <t>Միջոցառումն իրականացնողի անվանումը</t>
  </si>
  <si>
    <t xml:space="preserve"> Տեխնիկական առաջադրանքին համապատասխան ներդրված ԿՖԿՏՀ, % </t>
  </si>
  <si>
    <t>Պայմանավորված է  ԱՄՆ դոլարի նկատմամբ ՀՀ դրամի կանխատեսումային և փաստացի ձևավորված փոխարժեքների տարբերությունով:</t>
  </si>
  <si>
    <t>Ակտիվն օգտագործող կազմակերպության(ների) անվանում(ներ)ը`</t>
  </si>
  <si>
    <t xml:space="preserve"> Այլ սարքավորումների քանակը (հատ) </t>
  </si>
  <si>
    <t xml:space="preserve"> Սարքավորումների ծառայության կանխատեսվող միջին ժամկետը (տարի) </t>
  </si>
  <si>
    <t xml:space="preserve"> Համակարգիչների քանակը (հատ) </t>
  </si>
  <si>
    <t xml:space="preserve">«Standard Poors» վարկանիշային գործակալության կողմից վարկանիշերի վերանայումների նվազագույն քանակ, անգամ </t>
  </si>
  <si>
    <t>06</t>
  </si>
  <si>
    <t>7.5 ԿԱՌԱՎԱՐՄԱՆ ՄԱՐՄԻՆՆԵՐԻ ԳՈՐԾՈՒՆԵՈՒԹՅԱՆ ՀԵՏԵՎԱՆՔՈՎ ԱՌԱՋԱՑԱԾ ՎՆԱՍՆԵՐԻ ԿԱՄ ՎՆԱՍՎԱԾՔՆԵՐԻ ՎԵՐԱԿԱՆԳՆՈՒՄ</t>
  </si>
  <si>
    <t> -Կառավարման մարմինների գործունեության հետևանքով առաջացած վնասվածքների կամ վնասների վերականգնում</t>
  </si>
  <si>
    <t>Թողարկված մուրհակները մուրհակատերերի կողմից դեռևս չեն ներկայացվել վճարման (թվով 9 մուրհակ):</t>
  </si>
  <si>
    <t>2/-2</t>
  </si>
  <si>
    <t>Շեղումը պայմանավորված է փաստացի վերապատրաստված ներքին աուդիտորների քանակով:</t>
  </si>
  <si>
    <t>Դասընթացին մասնակիցների քանակի ավելացումը հաշվետու ժամանակահատվածի պլանավորվածի համեմատ պայմանավորված է մասնակիցների դասընթացի վերաբերյալ աճող պահանջարկով՝ որը պայմանավորված է բյուջետային հայտերի ժամկետների պլանավորված ժամկետներից նախորդ տարվա համեմատությամբ ավելի վաղ ներկայացման  փոփոխության հետ:</t>
  </si>
  <si>
    <t>Շեղումը պայմանավորված է ներքին աուդիտորների կողմից վերապատրաստման դասընթացներին մասնակցության նպատակով ներկայացված հայտերի քանակով:</t>
  </si>
  <si>
    <t>01.01.2021թ. --01.01.2022թ. ժամանակահատվածի համար</t>
  </si>
  <si>
    <t>01.01.2021թ.--01.01.2022թ. ժամանակահատվածի համար</t>
  </si>
  <si>
    <t>15 փետրվարի 2022 թ.</t>
  </si>
  <si>
    <t>15 փետրվարի 2022թ.</t>
  </si>
  <si>
    <t>Խորհրդակցական ծառայությունների ձեռքբերման պայմանագիր (քանակ)</t>
  </si>
  <si>
    <t xml:space="preserve">2021թ-ի ընթացքում ոչ բոլոր հաստիքներն են համալրված եղել: </t>
  </si>
  <si>
    <t xml:space="preserve">ՀՀ կառ. 29/06/2017թ. թիվ 759-Ն որոշմամբ հաստատված կարգի 33-րդ կետի համաձայն՝ տվյալ տարում վերապատրաստման ենթակա գնումների համակարգողները պետք է մինչև յուրաքանչյուր տարվա մարտի 1-ը հայտ ներկայացնեն ՖՆ: Սակայն մինչև նշված ժամկետը դիմել են 425 հոգի, որից ՇՄՎ դասընթացին մասնակցել են փաստացի 411 հոգի: </t>
  </si>
  <si>
    <t>74.4/25.6</t>
  </si>
  <si>
    <t>-4.3/4.3</t>
  </si>
  <si>
    <t>2021թ. վերապատրաստման ենթակա 622 գնումների համակարգողներից հայտ են ներկայացրել 425 հոգի, կազմակերպված ՇՄՎ դասընթացներին մասնակցել են 411 հոգի՝ 306 կին, 105 տղամարդ:</t>
  </si>
  <si>
    <t>ՀՀ կառ. 29/06/2017թ. թիվ 759-Ն որոշմամբ հաստատված կարգի 33-րդ կետի համաձայն՝ տվյալ տարում վերապատրաստման ենթակա գնումների համակարգողները պետք է մինչև յուրաքանչյուր տարվա մարտի 1-ը հայտ ներկայացնեն ՖՆ: Մինչև նշված ժամկետը դիմել են 425 հոգի, սակայն մասնակցել են փաստացի 411 հոգի, որոնց համար կազմակերպվել է 16 ՇՄՎ դասընթաց:</t>
  </si>
  <si>
    <t xml:space="preserve">Տարբերությունը պայմանավորված է բանկերի կողմից փաստացի մատուցած ծառայություններով: 
</t>
  </si>
  <si>
    <t>Շեղումը պայմանավորված է վերապատրաստման ենթակա աուդիտորների և վերապատրաստման համար փաստացի դիմած աուդիտորների        թվաքանակով:</t>
  </si>
  <si>
    <t>Գնահատականը տրվել է մասնակիցների կողմից լրացված գնահատման թերթիկների վերլուծության արդյունքում: Տարբերությունը պայմանավորված է մասնակիցների ոչ լիարժեք գնահատականով:</t>
  </si>
  <si>
    <t>43/57</t>
  </si>
  <si>
    <t>Շեղումը պայմանավորված է վերապատրաստման դասընթացներին փաստացի մասնակցած ներքին աուդիտորների թվաքանակի հարաբերակցությամբ:</t>
  </si>
  <si>
    <t>ՀՀ կառավարության 29.04.21թ. թիվ 682-Ն որոշում: Տարբերությունը պայմանավորված է գնման գործընթացի կազմակերպման արդյունքում առաջացած տնտեսումով:</t>
  </si>
  <si>
    <r>
      <t>ՀՀ</t>
    </r>
    <r>
      <rPr>
        <sz val="10"/>
        <color rgb="FF000000"/>
        <rFont val="Arial LatArm"/>
        <family val="2"/>
      </rPr>
      <t xml:space="preserve"> </t>
    </r>
    <r>
      <rPr>
        <sz val="10"/>
        <color rgb="FF000000"/>
        <rFont val="Arial"/>
        <family val="2"/>
      </rPr>
      <t>կառավարության</t>
    </r>
    <r>
      <rPr>
        <sz val="10"/>
        <color rgb="FF000000"/>
        <rFont val="Arial LatArm"/>
        <family val="2"/>
      </rPr>
      <t xml:space="preserve"> 18/03/2021</t>
    </r>
    <r>
      <rPr>
        <sz val="10"/>
        <color rgb="FF000000"/>
        <rFont val="Arial"/>
        <family val="2"/>
      </rPr>
      <t>թ</t>
    </r>
    <r>
      <rPr>
        <sz val="10"/>
        <color rgb="FF000000"/>
        <rFont val="Arial LatArm"/>
        <family val="2"/>
      </rPr>
      <t xml:space="preserve">. </t>
    </r>
    <r>
      <rPr>
        <sz val="10"/>
        <color rgb="FF000000"/>
        <rFont val="Arial"/>
        <family val="2"/>
      </rPr>
      <t>թիվ</t>
    </r>
    <r>
      <rPr>
        <sz val="10"/>
        <color rgb="FF000000"/>
        <rFont val="Arial LatArm"/>
        <family val="2"/>
      </rPr>
      <t xml:space="preserve"> 371-</t>
    </r>
    <r>
      <rPr>
        <sz val="10"/>
        <color rgb="FF000000"/>
        <rFont val="Arial"/>
        <family val="2"/>
      </rPr>
      <t>Ն</t>
    </r>
    <r>
      <rPr>
        <sz val="10"/>
        <color rgb="FF000000"/>
        <rFont val="Arial LatArm"/>
        <family val="2"/>
      </rPr>
      <t xml:space="preserve">  </t>
    </r>
    <r>
      <rPr>
        <sz val="10"/>
        <color rgb="FF000000"/>
        <rFont val="Arial"/>
        <family val="2"/>
      </rPr>
      <t>որոշում</t>
    </r>
    <r>
      <rPr>
        <sz val="10"/>
        <color rgb="FF000000"/>
        <rFont val="Arial LatArm"/>
        <family val="2"/>
      </rPr>
      <t xml:space="preserve">: </t>
    </r>
    <r>
      <rPr>
        <sz val="10"/>
        <color theme="1"/>
        <rFont val="Arial"/>
        <family val="2"/>
      </rPr>
      <t>Տարբերությունը պայմանավորված է գնման գործընթացի կազմակերպման արդյունքում առաջացած տնտեսումով և փաստացի վերապատրաստվողների թվաքանակով:</t>
    </r>
  </si>
  <si>
    <t>ՀՀ կառավարության 23.12.2021թ. N 2172-Ն որոշում:</t>
  </si>
  <si>
    <t>Տարբերությունը պայմանավորված է գնման գործընթացի կազմակերպման արդյունքում առաջացած տնտեսումով:</t>
  </si>
  <si>
    <t xml:space="preserve">Պայմանավորված է փաստացի կատարած միջոցառումների քանակով: 
</t>
  </si>
  <si>
    <t xml:space="preserve"> Համաձայն խորհրդատուի հետ կնքված պայմանագրի վճարման ժամանակացույցի վճարումները նախատեսվում է իրականացնել 2022 թվականին:</t>
  </si>
  <si>
    <r>
      <rPr>
        <b/>
        <sz val="10"/>
        <rFont val="GHEA Grapalat"/>
        <family val="3"/>
      </rPr>
      <t xml:space="preserve">1. </t>
    </r>
    <r>
      <rPr>
        <sz val="10"/>
        <rFont val="GHEA Grapalat"/>
        <family val="3"/>
      </rPr>
      <t xml:space="preserve">ՀՀ կառավարության  30.12.2020թ. «Հայաստանի Հանրապետության 2021 թվականի պետական բյուջեի կատարումն ապահովող միջոցառումների մասին» N 2215-Ն որոշում </t>
    </r>
    <r>
      <rPr>
        <b/>
        <sz val="10"/>
        <rFont val="GHEA Grapalat"/>
        <family val="3"/>
      </rPr>
      <t xml:space="preserve">2. </t>
    </r>
    <r>
      <rPr>
        <sz val="10"/>
        <rFont val="GHEA Grapalat"/>
        <family val="3"/>
      </rPr>
      <t xml:space="preserve">Վերաբաշխումներ 02.02.2021թ., 10.06.2021թ., 31.08.2021թ., 29.09.2021թ., 22.10.2021թ., 01.11.2021թ., 12.11.2021թ., 19.11.2021թ., 26.11.2021թ., 07.12.2021թ., 16.12.2021թ., ՀՀ կառավարության 25.11.2021թ. N 1936-Ն, 02.12.2021թ. N 1954-Ն, 09.12.2021թ. N 2034-Ն որոշումներ </t>
    </r>
    <r>
      <rPr>
        <b/>
        <sz val="10"/>
        <rFont val="GHEA Grapalat"/>
        <family val="3"/>
      </rPr>
      <t>3.</t>
    </r>
    <r>
      <rPr>
        <sz val="10"/>
        <rFont val="GHEA Grapalat"/>
        <family val="3"/>
      </rPr>
      <t xml:space="preserve"> Կանխատեսածի համեմատ փաստացի եկամտաբերության տարբերություն, </t>
    </r>
    <r>
      <rPr>
        <b/>
        <sz val="10"/>
        <rFont val="GHEA Grapalat"/>
        <family val="3"/>
      </rPr>
      <t>4.</t>
    </r>
    <r>
      <rPr>
        <sz val="10"/>
        <rFont val="GHEA Grapalat"/>
        <family val="3"/>
      </rPr>
      <t xml:space="preserve"> 6-ամսյա ԱՄՆ դոլարի LIBOR, 6-ամսյա EURIBOR և SDR տոկոսադրույքի կանխատեսումային և 2021թ. վճարումների համար կիրառված փաստացի դրույքաչափերի տարբերություն, </t>
    </r>
    <r>
      <rPr>
        <b/>
        <sz val="10"/>
        <rFont val="GHEA Grapalat"/>
        <family val="3"/>
      </rPr>
      <t>5</t>
    </r>
    <r>
      <rPr>
        <sz val="10"/>
        <rFont val="GHEA Grapalat"/>
        <family val="3"/>
      </rPr>
      <t xml:space="preserve">. 2020թ. և 2021թ. ընթացքում մի շարք վարկերի գծով մասհանումների պլանային ցուցանիշի էական թերակատարում, </t>
    </r>
    <r>
      <rPr>
        <b/>
        <sz val="10"/>
        <rFont val="GHEA Grapalat"/>
        <family val="3"/>
      </rPr>
      <t>6</t>
    </r>
    <r>
      <rPr>
        <sz val="10"/>
        <rFont val="GHEA Grapalat"/>
        <family val="3"/>
      </rPr>
      <t xml:space="preserve">. SDR-ի ԱՄՆ դոլարի նկատմամբ կանխատեսումային և փաստացի ձևավորված փոխարժեքի տարբերություն, </t>
    </r>
    <r>
      <rPr>
        <b/>
        <sz val="10"/>
        <rFont val="GHEA Grapalat"/>
        <family val="3"/>
      </rPr>
      <t>7</t>
    </r>
    <r>
      <rPr>
        <sz val="10"/>
        <rFont val="GHEA Grapalat"/>
        <family val="3"/>
      </rPr>
      <t>. Արտարժույթների նկատմամբ ՀՀ դրամի կանխատեսումային և փաստացի ձևավորված փոխարժեքների տարբերություն:</t>
    </r>
  </si>
  <si>
    <t xml:space="preserve"> -Արտաքին տոկոսավճարներ</t>
  </si>
  <si>
    <t> -Ներքին տոկոսավճարներ</t>
  </si>
  <si>
    <r>
      <rPr>
        <b/>
        <sz val="9"/>
        <rFont val="GHEA Grapalat"/>
        <family val="3"/>
      </rPr>
      <t>1</t>
    </r>
    <r>
      <rPr>
        <sz val="9"/>
        <rFont val="GHEA Grapalat"/>
        <family val="3"/>
      </rPr>
      <t xml:space="preserve">. ՀՀ կառավարության  30.12.2020թ. «Հայաստանի Հանրապետության 2021 թվականի պետական բյուջեի կատարումն ապահովող միջոցառումների մասին» N 2215-Ն որոշում, </t>
    </r>
    <r>
      <rPr>
        <b/>
        <sz val="9"/>
        <rFont val="GHEA Grapalat"/>
        <family val="3"/>
      </rPr>
      <t>2</t>
    </r>
    <r>
      <rPr>
        <sz val="9"/>
        <rFont val="GHEA Grapalat"/>
        <family val="3"/>
      </rPr>
      <t>.Վերաբաշխումներ 02.02.2021թ., 10.06.2021թ., 17.06.2021թ., 26.11.2021թ.:3.Վճարումը հնարավոր է իրականացնել բացառապես բանկային քարտի միջոցով, ուստի գործող գնացուցակի համաձայն` 50 ԱՄՆ դոլարը փոխանցվել է անձնական  բանկային քարտից:</t>
    </r>
  </si>
  <si>
    <t>Վարկային և դրամաշնորհային միջոցներից մուտքեր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</si>
</sst>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0000"/>
    <numFmt numFmtId="166" formatCode="##,##0.0;\(##,##0.0\);\-"/>
    <numFmt numFmtId="167" formatCode="_-* #,##0.00\ &quot;₽&quot;_-;\-* #,##0.00\ &quot;₽&quot;_-;_-* &quot;-&quot;??\ &quot;₽&quot;_-;_-@_-"/>
  </numFmts>
  <fonts count="77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rgb="FF000000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sz val="10"/>
      <color theme="1"/>
      <name val="GHEA Grapalat"/>
      <family val="3"/>
    </font>
    <font>
      <sz val="10"/>
      <color rgb="FF000000"/>
      <name val="GHEA Grapalat"/>
      <family val="3"/>
    </font>
    <font>
      <i/>
      <sz val="11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Times Armenian"/>
      <family val="1"/>
    </font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8"/>
      <name val="GHEA Grapalat"/>
      <family val="2"/>
    </font>
    <font>
      <sz val="9"/>
      <name val="GHEA Grapalat"/>
      <family val="3"/>
    </font>
    <font>
      <sz val="10"/>
      <name val="Times Armenian"/>
      <family val="1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GHEA Grapalat"/>
      <family val="3"/>
    </font>
    <font>
      <sz val="8"/>
      <name val="GHEA Grapalat"/>
      <family val="3"/>
    </font>
    <font>
      <sz val="10"/>
      <color rgb="FF000000"/>
      <name val="Arial"/>
      <family val="2"/>
    </font>
    <font>
      <sz val="10"/>
      <color rgb="FF000000"/>
      <name val="Arial LatArm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0"/>
      <name val="GHEA Grapalat"/>
      <family val="3"/>
    </font>
    <font>
      <b/>
      <sz val="10"/>
      <name val="GHEA Grapalat"/>
      <family val="3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0">
    <xf numFmtId="0" fontId="0" fillId="0" borderId="0"/>
    <xf numFmtId="164" fontId="17" fillId="0" borderId="0" applyFont="0" applyFill="0" applyBorder="0" applyAlignment="0" applyProtection="0"/>
    <xf numFmtId="166" fontId="22" fillId="0" borderId="0" applyFill="0" applyBorder="0" applyProtection="0">
      <alignment horizontal="right" vertical="top"/>
    </xf>
    <xf numFmtId="0" fontId="22" fillId="0" borderId="0">
      <alignment horizontal="left" vertical="top" wrapText="1"/>
    </xf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5" fillId="6" borderId="0" applyNumberFormat="0" applyBorder="0" applyAlignment="0" applyProtection="0"/>
    <xf numFmtId="0" fontId="26" fillId="9" borderId="16" applyNumberFormat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16" applyNumberFormat="0" applyAlignment="0" applyProtection="0"/>
    <xf numFmtId="0" fontId="34" fillId="0" borderId="18" applyNumberFormat="0" applyFill="0" applyAlignment="0" applyProtection="0"/>
    <xf numFmtId="0" fontId="35" fillId="7" borderId="0" applyNumberFormat="0" applyBorder="0" applyAlignment="0" applyProtection="0"/>
    <xf numFmtId="0" fontId="23" fillId="11" borderId="20" applyNumberFormat="0" applyFont="0" applyAlignment="0" applyProtection="0"/>
    <xf numFmtId="0" fontId="36" fillId="9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42" fillId="0" borderId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5" fillId="7" borderId="0" applyNumberFormat="0" applyBorder="0" applyAlignment="0" applyProtection="0"/>
    <xf numFmtId="0" fontId="43" fillId="0" borderId="0"/>
    <xf numFmtId="0" fontId="44" fillId="0" borderId="0">
      <alignment horizontal="left"/>
    </xf>
    <xf numFmtId="0" fontId="43" fillId="0" borderId="0"/>
    <xf numFmtId="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46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3" fillId="0" borderId="0"/>
    <xf numFmtId="0" fontId="50" fillId="0" borderId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5" fillId="5" borderId="0" applyNumberFormat="0" applyBorder="0" applyAlignment="0" applyProtection="0"/>
    <xf numFmtId="0" fontId="56" fillId="6" borderId="0" applyNumberFormat="0" applyBorder="0" applyAlignment="0" applyProtection="0"/>
    <xf numFmtId="0" fontId="57" fillId="7" borderId="0" applyNumberFormat="0" applyBorder="0" applyAlignment="0" applyProtection="0"/>
    <xf numFmtId="0" fontId="58" fillId="8" borderId="16" applyNumberFormat="0" applyAlignment="0" applyProtection="0"/>
    <xf numFmtId="0" fontId="59" fillId="9" borderId="17" applyNumberFormat="0" applyAlignment="0" applyProtection="0"/>
    <xf numFmtId="0" fontId="60" fillId="9" borderId="16" applyNumberFormat="0" applyAlignment="0" applyProtection="0"/>
    <xf numFmtId="0" fontId="61" fillId="0" borderId="18" applyNumberFormat="0" applyFill="0" applyAlignment="0" applyProtection="0"/>
    <xf numFmtId="0" fontId="62" fillId="10" borderId="19" applyNumberFormat="0" applyAlignment="0" applyProtection="0"/>
    <xf numFmtId="0" fontId="63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1" applyNumberFormat="0" applyFill="0" applyAlignment="0" applyProtection="0"/>
    <xf numFmtId="0" fontId="6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66" fillId="35" borderId="0" applyNumberFormat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0" fontId="46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3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4" fillId="0" borderId="0"/>
  </cellStyleXfs>
  <cellXfs count="3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5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2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1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0" fillId="0" borderId="0" xfId="3" applyFont="1" applyAlignment="1">
      <alignment horizontal="left" vertical="top" wrapText="1"/>
    </xf>
    <xf numFmtId="0" fontId="40" fillId="0" borderId="0" xfId="3" applyFont="1" applyAlignment="1">
      <alignment horizontal="right" vertical="top" wrapText="1"/>
    </xf>
    <xf numFmtId="0" fontId="40" fillId="0" borderId="0" xfId="3" applyFont="1" applyAlignment="1">
      <alignment horizontal="right" vertical="top" wrapText="1"/>
    </xf>
    <xf numFmtId="0" fontId="40" fillId="0" borderId="0" xfId="3" applyFont="1" applyAlignment="1">
      <alignment horizontal="left" vertical="top" wrapText="1"/>
    </xf>
    <xf numFmtId="0" fontId="40" fillId="0" borderId="0" xfId="3" applyFont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40" fillId="0" borderId="1" xfId="3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13" fillId="0" borderId="1" xfId="1" applyFont="1" applyBorder="1" applyAlignment="1">
      <alignment vertical="center" wrapText="1"/>
    </xf>
    <xf numFmtId="164" fontId="13" fillId="0" borderId="1" xfId="1" applyFont="1" applyBorder="1" applyAlignment="1">
      <alignment horizontal="left" vertical="center" wrapText="1" indent="1"/>
    </xf>
    <xf numFmtId="164" fontId="13" fillId="0" borderId="1" xfId="1" applyFont="1" applyBorder="1" applyAlignment="1">
      <alignment horizontal="left" vertical="center" wrapText="1"/>
    </xf>
    <xf numFmtId="164" fontId="12" fillId="0" borderId="1" xfId="1" applyFont="1" applyBorder="1" applyAlignment="1">
      <alignment vertical="center" wrapText="1"/>
    </xf>
    <xf numFmtId="164" fontId="5" fillId="0" borderId="1" xfId="1" applyFont="1" applyBorder="1"/>
    <xf numFmtId="164" fontId="5" fillId="0" borderId="1" xfId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13" fillId="0" borderId="1" xfId="1" applyFont="1" applyBorder="1" applyAlignment="1">
      <alignment horizontal="center"/>
    </xf>
    <xf numFmtId="164" fontId="5" fillId="0" borderId="0" xfId="1" applyFont="1" applyAlignment="1">
      <alignment horizontal="center"/>
    </xf>
    <xf numFmtId="164" fontId="21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4" fontId="5" fillId="0" borderId="1" xfId="1" applyNumberFormat="1" applyFont="1" applyBorder="1"/>
    <xf numFmtId="43" fontId="5" fillId="0" borderId="0" xfId="0" applyNumberFormat="1" applyFont="1"/>
    <xf numFmtId="164" fontId="5" fillId="0" borderId="0" xfId="0" applyNumberFormat="1" applyFont="1"/>
    <xf numFmtId="4" fontId="13" fillId="0" borderId="1" xfId="1" applyNumberFormat="1" applyFont="1" applyBorder="1" applyAlignment="1">
      <alignment horizontal="right" vertical="center" wrapText="1"/>
    </xf>
    <xf numFmtId="164" fontId="13" fillId="0" borderId="0" xfId="1" applyFont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/>
    </xf>
    <xf numFmtId="164" fontId="13" fillId="0" borderId="0" xfId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164" fontId="5" fillId="0" borderId="0" xfId="1" applyFont="1" applyBorder="1"/>
    <xf numFmtId="164" fontId="5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64" fontId="5" fillId="0" borderId="1" xfId="1" applyFont="1" applyBorder="1" applyAlignment="1"/>
    <xf numFmtId="4" fontId="5" fillId="0" borderId="0" xfId="1" applyNumberFormat="1" applyFont="1" applyBorder="1"/>
    <xf numFmtId="2" fontId="5" fillId="0" borderId="0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164" fontId="13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left" vertical="center" wrapText="1"/>
    </xf>
    <xf numFmtId="164" fontId="13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41" fillId="0" borderId="24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4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30">
    <cellStyle name="20% - Accent1" xfId="97" builtinId="30" customBuiltin="1"/>
    <cellStyle name="20% - Accent1 2" xfId="4"/>
    <cellStyle name="20% - Accent2" xfId="101" builtinId="34" customBuiltin="1"/>
    <cellStyle name="20% - Accent2 2" xfId="5"/>
    <cellStyle name="20% - Accent3" xfId="105" builtinId="38" customBuiltin="1"/>
    <cellStyle name="20% - Accent3 2" xfId="6"/>
    <cellStyle name="20% - Accent4" xfId="109" builtinId="42" customBuiltin="1"/>
    <cellStyle name="20% - Accent4 2" xfId="7"/>
    <cellStyle name="20% - Accent5" xfId="113" builtinId="46" customBuiltin="1"/>
    <cellStyle name="20% - Accent5 2" xfId="8"/>
    <cellStyle name="20% - Accent6" xfId="117" builtinId="50" customBuiltin="1"/>
    <cellStyle name="20% - Accent6 2" xfId="9"/>
    <cellStyle name="40% - Accent1" xfId="98" builtinId="31" customBuiltin="1"/>
    <cellStyle name="40% - Accent1 2" xfId="10"/>
    <cellStyle name="40% - Accent2" xfId="102" builtinId="35" customBuiltin="1"/>
    <cellStyle name="40% - Accent2 2" xfId="11"/>
    <cellStyle name="40% - Accent3" xfId="106" builtinId="39" customBuiltin="1"/>
    <cellStyle name="40% - Accent3 2" xfId="12"/>
    <cellStyle name="40% - Accent4" xfId="110" builtinId="43" customBuiltin="1"/>
    <cellStyle name="40% - Accent4 2" xfId="13"/>
    <cellStyle name="40% - Accent5" xfId="114" builtinId="47" customBuiltin="1"/>
    <cellStyle name="40% - Accent5 2" xfId="14"/>
    <cellStyle name="40% - Accent6" xfId="118" builtinId="51" customBuiltin="1"/>
    <cellStyle name="40% - Accent6 2" xfId="15"/>
    <cellStyle name="60% - Accent1" xfId="99" builtinId="32" customBuiltin="1"/>
    <cellStyle name="60% - Accent1 2" xfId="16"/>
    <cellStyle name="60% - Accent2" xfId="103" builtinId="36" customBuiltin="1"/>
    <cellStyle name="60% - Accent2 2" xfId="17"/>
    <cellStyle name="60% - Accent3" xfId="107" builtinId="40" customBuiltin="1"/>
    <cellStyle name="60% - Accent3 2" xfId="18"/>
    <cellStyle name="60% - Accent4" xfId="111" builtinId="44" customBuiltin="1"/>
    <cellStyle name="60% - Accent4 2" xfId="19"/>
    <cellStyle name="60% - Accent5" xfId="115" builtinId="48" customBuiltin="1"/>
    <cellStyle name="60% - Accent5 2" xfId="20"/>
    <cellStyle name="60% - Accent6" xfId="119" builtinId="52" customBuiltin="1"/>
    <cellStyle name="60% - Accent6 2" xfId="21"/>
    <cellStyle name="Accent1" xfId="96" builtinId="29" customBuiltin="1"/>
    <cellStyle name="Accent1 2" xfId="22"/>
    <cellStyle name="Accent2" xfId="100" builtinId="33" customBuiltin="1"/>
    <cellStyle name="Accent2 2" xfId="23"/>
    <cellStyle name="Accent3" xfId="104" builtinId="37" customBuiltin="1"/>
    <cellStyle name="Accent3 2" xfId="24"/>
    <cellStyle name="Accent4" xfId="108" builtinId="41" customBuiltin="1"/>
    <cellStyle name="Accent4 2" xfId="25"/>
    <cellStyle name="Accent5" xfId="112" builtinId="45" customBuiltin="1"/>
    <cellStyle name="Accent5 2" xfId="26"/>
    <cellStyle name="Accent6" xfId="116" builtinId="49" customBuiltin="1"/>
    <cellStyle name="Accent6 2" xfId="27"/>
    <cellStyle name="Bad" xfId="85" builtinId="27" customBuiltin="1"/>
    <cellStyle name="Bad 2" xfId="28"/>
    <cellStyle name="Calculation" xfId="89" builtinId="22" customBuiltin="1"/>
    <cellStyle name="Calculation 2" xfId="29"/>
    <cellStyle name="Check Cell" xfId="91" builtinId="23" customBuiltin="1"/>
    <cellStyle name="Check Cell 2" xfId="30"/>
    <cellStyle name="Comma" xfId="1" builtinId="3"/>
    <cellStyle name="Comma 2" xfId="47"/>
    <cellStyle name="Comma 2 2" xfId="48"/>
    <cellStyle name="Comma 2 2 2" xfId="60"/>
    <cellStyle name="Comma 2 2 3" xfId="73"/>
    <cellStyle name="Comma 2 2 4" xfId="75"/>
    <cellStyle name="Comma 2 2 5" xfId="127"/>
    <cellStyle name="Comma 2 3" xfId="59"/>
    <cellStyle name="Comma 2 4" xfId="74"/>
    <cellStyle name="Comma 3" xfId="49"/>
    <cellStyle name="Comma 3 2" xfId="50"/>
    <cellStyle name="Comma 3 2 2" xfId="62"/>
    <cellStyle name="Comma 3 3" xfId="61"/>
    <cellStyle name="Comma 3 4" xfId="76"/>
    <cellStyle name="Comma 4" xfId="51"/>
    <cellStyle name="Comma 4 2" xfId="52"/>
    <cellStyle name="Comma 4 2 2" xfId="64"/>
    <cellStyle name="Comma 4 3" xfId="63"/>
    <cellStyle name="Comma 4 4" xfId="77"/>
    <cellStyle name="Comma 5" xfId="53"/>
    <cellStyle name="Comma 5 2" xfId="65"/>
    <cellStyle name="Comma 6" xfId="70"/>
    <cellStyle name="Comma 7" xfId="46"/>
    <cellStyle name="Currency 2" xfId="128"/>
    <cellStyle name="Explanatory Text" xfId="94" builtinId="53" customBuiltin="1"/>
    <cellStyle name="Explanatory Text 2" xfId="31"/>
    <cellStyle name="Good" xfId="84" builtinId="26" customBuiltin="1"/>
    <cellStyle name="Good 2" xfId="32"/>
    <cellStyle name="Heading 1" xfId="80" builtinId="16" customBuiltin="1"/>
    <cellStyle name="Heading 1 2" xfId="33"/>
    <cellStyle name="Heading 2" xfId="81" builtinId="17" customBuiltin="1"/>
    <cellStyle name="Heading 2 2" xfId="34"/>
    <cellStyle name="Heading 3" xfId="82" builtinId="18" customBuiltin="1"/>
    <cellStyle name="Heading 3 2" xfId="35"/>
    <cellStyle name="Heading 4" xfId="83" builtinId="19" customBuiltin="1"/>
    <cellStyle name="Heading 4 2" xfId="36"/>
    <cellStyle name="Input" xfId="87" builtinId="20" customBuiltin="1"/>
    <cellStyle name="Input 2" xfId="37"/>
    <cellStyle name="Linked Cell" xfId="90" builtinId="24" customBuiltin="1"/>
    <cellStyle name="Linked Cell 2" xfId="38"/>
    <cellStyle name="Neutral" xfId="86" builtinId="28" customBuiltin="1"/>
    <cellStyle name="Neutral 2" xfId="39"/>
    <cellStyle name="Neutral 2 2" xfId="54"/>
    <cellStyle name="Normal" xfId="0" builtinId="0"/>
    <cellStyle name="Normal 2" xfId="3"/>
    <cellStyle name="Normal 2 2" xfId="66"/>
    <cellStyle name="Normal 2 2 2" xfId="121"/>
    <cellStyle name="Normal 2 3" xfId="55"/>
    <cellStyle name="Normal 2 4" xfId="78"/>
    <cellStyle name="Normal 2 5" xfId="129"/>
    <cellStyle name="Normal 3" xfId="56"/>
    <cellStyle name="Normal 3 2" xfId="79"/>
    <cellStyle name="Normal 3 2 2" xfId="122"/>
    <cellStyle name="Normal 4" xfId="57"/>
    <cellStyle name="Normal 4 2" xfId="67"/>
    <cellStyle name="Normal 5" xfId="69"/>
    <cellStyle name="Normal 6" xfId="45"/>
    <cellStyle name="Note" xfId="93" builtinId="10" customBuiltin="1"/>
    <cellStyle name="Note 2" xfId="40"/>
    <cellStyle name="Output" xfId="88" builtinId="21" customBuiltin="1"/>
    <cellStyle name="Output 2" xfId="41"/>
    <cellStyle name="Percent 2" xfId="58"/>
    <cellStyle name="Percent 2 2" xfId="68"/>
    <cellStyle name="Percent 2 2 2" xfId="124"/>
    <cellStyle name="Percent 2 3" xfId="123"/>
    <cellStyle name="SN_241" xfId="2"/>
    <cellStyle name="Title 2" xfId="42"/>
    <cellStyle name="Title 3" xfId="120"/>
    <cellStyle name="Total" xfId="95" builtinId="25" customBuiltin="1"/>
    <cellStyle name="Total 2" xfId="43"/>
    <cellStyle name="Warning Text" xfId="92" builtinId="11" customBuiltin="1"/>
    <cellStyle name="Warning Text 2" xfId="44"/>
    <cellStyle name="Обычный 2" xfId="71"/>
    <cellStyle name="Обычный 2 2" xfId="125"/>
    <cellStyle name="Финансовый 2" xfId="72"/>
    <cellStyle name="Финансовый 2 2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7"/>
  <sheetViews>
    <sheetView tabSelected="1" workbookViewId="0">
      <selection activeCell="B4" sqref="B4:L4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8.28515625" style="9" customWidth="1"/>
    <col min="6" max="6" width="10.28515625" style="9" bestFit="1" customWidth="1"/>
    <col min="7" max="7" width="17.5703125" style="9" customWidth="1"/>
    <col min="8" max="8" width="14" style="9" bestFit="1" customWidth="1"/>
    <col min="9" max="9" width="18.140625" style="9" customWidth="1"/>
    <col min="10" max="10" width="18.28515625" style="9" customWidth="1"/>
    <col min="11" max="11" width="18.85546875" style="9" customWidth="1"/>
    <col min="12" max="12" width="18.140625" style="9" customWidth="1"/>
    <col min="13" max="13" width="9.5703125" style="9" customWidth="1"/>
    <col min="14" max="14" width="9.5703125" style="9" bestFit="1" customWidth="1"/>
    <col min="15" max="16384" width="9.140625" style="9"/>
  </cols>
  <sheetData>
    <row r="1" spans="2:14">
      <c r="J1" s="288" t="s">
        <v>128</v>
      </c>
      <c r="K1" s="288"/>
      <c r="L1" s="288"/>
    </row>
    <row r="2" spans="2:14">
      <c r="J2" s="124"/>
      <c r="K2" s="124"/>
      <c r="L2" s="124"/>
    </row>
    <row r="3" spans="2:14">
      <c r="B3" s="289" t="s">
        <v>126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</row>
    <row r="4" spans="2:14">
      <c r="B4" s="289" t="s">
        <v>127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2:14">
      <c r="B5" s="289" t="s">
        <v>327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2:14">
      <c r="L6" s="9" t="s">
        <v>241</v>
      </c>
      <c r="N6" s="12"/>
    </row>
    <row r="7" spans="2:14">
      <c r="B7" s="283" t="s">
        <v>29</v>
      </c>
      <c r="C7" s="283"/>
      <c r="D7" s="122" t="s">
        <v>30</v>
      </c>
      <c r="E7" s="284" t="s">
        <v>150</v>
      </c>
      <c r="F7" s="284"/>
      <c r="G7" s="284"/>
      <c r="H7" s="284"/>
      <c r="I7" s="284"/>
      <c r="J7" s="284"/>
      <c r="K7" s="284"/>
      <c r="L7" s="284"/>
    </row>
    <row r="8" spans="2:14">
      <c r="B8" s="283"/>
      <c r="C8" s="283"/>
      <c r="D8" s="122" t="s">
        <v>31</v>
      </c>
      <c r="E8" s="284">
        <v>104021</v>
      </c>
      <c r="F8" s="284"/>
      <c r="G8" s="284"/>
      <c r="H8" s="284"/>
      <c r="I8" s="284"/>
      <c r="J8" s="284"/>
      <c r="K8" s="284"/>
      <c r="L8" s="284"/>
    </row>
    <row r="9" spans="2:14"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2:14">
      <c r="B10" s="283" t="s">
        <v>32</v>
      </c>
      <c r="C10" s="283"/>
      <c r="D10" s="122" t="s">
        <v>30</v>
      </c>
      <c r="E10" s="284" t="s">
        <v>150</v>
      </c>
      <c r="F10" s="284"/>
      <c r="G10" s="284"/>
      <c r="H10" s="284"/>
      <c r="I10" s="284"/>
      <c r="J10" s="284"/>
      <c r="K10" s="284"/>
      <c r="L10" s="284"/>
    </row>
    <row r="11" spans="2:14">
      <c r="B11" s="283"/>
      <c r="C11" s="283"/>
      <c r="D11" s="122" t="s">
        <v>31</v>
      </c>
      <c r="E11" s="284">
        <v>104021</v>
      </c>
      <c r="F11" s="284"/>
      <c r="G11" s="284"/>
      <c r="H11" s="284"/>
      <c r="I11" s="284"/>
      <c r="J11" s="284"/>
      <c r="K11" s="284"/>
      <c r="L11" s="284"/>
    </row>
    <row r="12" spans="2:14"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</row>
    <row r="13" spans="2:14">
      <c r="B13" s="283" t="s">
        <v>33</v>
      </c>
      <c r="C13" s="283"/>
      <c r="D13" s="283"/>
      <c r="E13" s="284" t="s">
        <v>150</v>
      </c>
      <c r="F13" s="284"/>
      <c r="G13" s="284"/>
      <c r="H13" s="284"/>
      <c r="I13" s="284"/>
      <c r="J13" s="284"/>
      <c r="K13" s="284"/>
      <c r="L13" s="284"/>
    </row>
    <row r="14" spans="2:14"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2:14">
      <c r="B15" s="283" t="s">
        <v>34</v>
      </c>
      <c r="C15" s="283"/>
      <c r="D15" s="283"/>
      <c r="E15" s="284">
        <v>1006</v>
      </c>
      <c r="F15" s="284"/>
      <c r="G15" s="284"/>
      <c r="H15" s="284"/>
      <c r="I15" s="284"/>
      <c r="J15" s="284"/>
      <c r="K15" s="284"/>
      <c r="L15" s="284"/>
    </row>
    <row r="16" spans="2:14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</row>
    <row r="17" spans="2:15">
      <c r="B17" s="283" t="s">
        <v>35</v>
      </c>
      <c r="C17" s="283"/>
      <c r="D17" s="283"/>
      <c r="E17" s="284">
        <v>1</v>
      </c>
      <c r="F17" s="284"/>
      <c r="G17" s="284"/>
      <c r="H17" s="284"/>
      <c r="I17" s="284"/>
      <c r="J17" s="284"/>
      <c r="K17" s="284"/>
      <c r="L17" s="284"/>
    </row>
    <row r="18" spans="2:15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2:15">
      <c r="B19" s="286" t="s">
        <v>36</v>
      </c>
      <c r="C19" s="286"/>
      <c r="D19" s="122" t="s">
        <v>37</v>
      </c>
      <c r="E19" s="287" t="s">
        <v>148</v>
      </c>
      <c r="F19" s="287"/>
      <c r="G19" s="287"/>
      <c r="H19" s="287"/>
      <c r="I19" s="287"/>
      <c r="J19" s="287"/>
      <c r="K19" s="287"/>
      <c r="L19" s="287"/>
    </row>
    <row r="20" spans="2:15">
      <c r="B20" s="286"/>
      <c r="C20" s="286"/>
      <c r="D20" s="122" t="s">
        <v>38</v>
      </c>
      <c r="E20" s="287" t="s">
        <v>148</v>
      </c>
      <c r="F20" s="287"/>
      <c r="G20" s="287"/>
      <c r="H20" s="287"/>
      <c r="I20" s="287"/>
      <c r="J20" s="287"/>
      <c r="K20" s="287"/>
      <c r="L20" s="287"/>
    </row>
    <row r="21" spans="2:15">
      <c r="B21" s="286"/>
      <c r="C21" s="286"/>
      <c r="D21" s="122" t="s">
        <v>39</v>
      </c>
      <c r="E21" s="287" t="s">
        <v>149</v>
      </c>
      <c r="F21" s="287"/>
      <c r="G21" s="287"/>
      <c r="H21" s="287"/>
      <c r="I21" s="287"/>
      <c r="J21" s="287"/>
      <c r="K21" s="287"/>
      <c r="L21" s="287"/>
    </row>
    <row r="22" spans="2:15"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</row>
    <row r="23" spans="2:15" ht="27" customHeight="1">
      <c r="B23" s="256" t="s">
        <v>40</v>
      </c>
      <c r="C23" s="257"/>
      <c r="D23" s="122" t="s">
        <v>41</v>
      </c>
      <c r="E23" s="262" t="s">
        <v>260</v>
      </c>
      <c r="F23" s="263"/>
      <c r="G23" s="263"/>
      <c r="H23" s="263"/>
      <c r="I23" s="263"/>
      <c r="J23" s="263"/>
      <c r="K23" s="263"/>
      <c r="L23" s="264"/>
    </row>
    <row r="24" spans="2:15" ht="27">
      <c r="B24" s="258"/>
      <c r="C24" s="259"/>
      <c r="D24" s="122" t="s">
        <v>42</v>
      </c>
      <c r="E24" s="284">
        <v>1108</v>
      </c>
      <c r="F24" s="284"/>
      <c r="G24" s="284"/>
      <c r="H24" s="284"/>
      <c r="I24" s="284"/>
      <c r="J24" s="284"/>
      <c r="K24" s="284"/>
      <c r="L24" s="284"/>
    </row>
    <row r="25" spans="2:15" ht="27">
      <c r="B25" s="258"/>
      <c r="C25" s="259"/>
      <c r="D25" s="122" t="s">
        <v>43</v>
      </c>
      <c r="E25" s="262" t="s">
        <v>261</v>
      </c>
      <c r="F25" s="263"/>
      <c r="G25" s="263"/>
      <c r="H25" s="263"/>
      <c r="I25" s="263"/>
      <c r="J25" s="263"/>
      <c r="K25" s="263"/>
      <c r="L25" s="264"/>
    </row>
    <row r="26" spans="2:15" ht="27">
      <c r="B26" s="260"/>
      <c r="C26" s="261"/>
      <c r="D26" s="122" t="s">
        <v>44</v>
      </c>
      <c r="E26" s="284">
        <v>11001</v>
      </c>
      <c r="F26" s="284"/>
      <c r="G26" s="284"/>
      <c r="H26" s="284"/>
      <c r="I26" s="284"/>
      <c r="J26" s="284"/>
      <c r="K26" s="284"/>
      <c r="L26" s="284"/>
    </row>
    <row r="27" spans="2:15"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2:15">
      <c r="B28" s="283" t="s">
        <v>45</v>
      </c>
      <c r="C28" s="283"/>
      <c r="D28" s="283"/>
      <c r="E28" s="284" t="s">
        <v>154</v>
      </c>
      <c r="F28" s="284"/>
      <c r="G28" s="284"/>
      <c r="H28" s="284"/>
      <c r="I28" s="284"/>
      <c r="J28" s="284"/>
      <c r="K28" s="284"/>
      <c r="L28" s="284"/>
    </row>
    <row r="31" spans="2:15" ht="79.5" customHeight="1">
      <c r="B31" s="282" t="s">
        <v>50</v>
      </c>
      <c r="C31" s="285" t="s">
        <v>1</v>
      </c>
      <c r="D31" s="285"/>
      <c r="E31" s="282" t="s">
        <v>49</v>
      </c>
      <c r="F31" s="282" t="s">
        <v>3</v>
      </c>
      <c r="G31" s="282"/>
      <c r="H31" s="282"/>
      <c r="I31" s="282" t="s">
        <v>47</v>
      </c>
      <c r="J31" s="282" t="s">
        <v>4</v>
      </c>
      <c r="K31" s="282" t="s">
        <v>5</v>
      </c>
      <c r="L31" s="282" t="s">
        <v>6</v>
      </c>
      <c r="M31" s="282" t="s">
        <v>46</v>
      </c>
      <c r="N31" s="282"/>
      <c r="O31" s="282" t="s">
        <v>7</v>
      </c>
    </row>
    <row r="32" spans="2:15" ht="54">
      <c r="B32" s="282"/>
      <c r="C32" s="123" t="s">
        <v>8</v>
      </c>
      <c r="D32" s="121" t="s">
        <v>0</v>
      </c>
      <c r="E32" s="282"/>
      <c r="F32" s="121" t="s">
        <v>48</v>
      </c>
      <c r="G32" s="121" t="s">
        <v>9</v>
      </c>
      <c r="H32" s="121" t="s">
        <v>10</v>
      </c>
      <c r="I32" s="282"/>
      <c r="J32" s="282"/>
      <c r="K32" s="282"/>
      <c r="L32" s="282"/>
      <c r="M32" s="121" t="s">
        <v>11</v>
      </c>
      <c r="N32" s="121" t="s">
        <v>12</v>
      </c>
      <c r="O32" s="282"/>
    </row>
    <row r="33" spans="2:15">
      <c r="B33" s="125" t="s">
        <v>13</v>
      </c>
      <c r="C33" s="125" t="s">
        <v>14</v>
      </c>
      <c r="D33" s="125" t="s">
        <v>15</v>
      </c>
      <c r="E33" s="125" t="s">
        <v>16</v>
      </c>
      <c r="F33" s="125" t="s">
        <v>17</v>
      </c>
      <c r="G33" s="125" t="s">
        <v>18</v>
      </c>
      <c r="H33" s="125" t="s">
        <v>19</v>
      </c>
      <c r="I33" s="125" t="s">
        <v>20</v>
      </c>
      <c r="J33" s="125" t="s">
        <v>21</v>
      </c>
      <c r="K33" s="125" t="s">
        <v>22</v>
      </c>
      <c r="L33" s="125" t="s">
        <v>23</v>
      </c>
      <c r="M33" s="125" t="s">
        <v>24</v>
      </c>
      <c r="N33" s="125" t="s">
        <v>25</v>
      </c>
      <c r="O33" s="125" t="s">
        <v>26</v>
      </c>
    </row>
    <row r="34" spans="2:15" ht="17.25">
      <c r="B34" s="68">
        <v>1100000</v>
      </c>
      <c r="C34" s="67" t="s">
        <v>76</v>
      </c>
      <c r="D34" s="68" t="s">
        <v>28</v>
      </c>
      <c r="E34" s="201">
        <f>E35+E44+E52+E56+E67+E70+E75+E82+E80</f>
        <v>2539297.6</v>
      </c>
      <c r="F34" s="201">
        <f>F35+F44+F52+F56+F67+F70+F75+F82+F80</f>
        <v>0</v>
      </c>
      <c r="G34" s="206">
        <f>G35+G44+G52+G56+G67+G70+G75+G82+G80</f>
        <v>-42094.100000000006</v>
      </c>
      <c r="H34" s="201">
        <f>H35+H44+H52+H56+H67+H70+H75+H82+H80</f>
        <v>38920.700000000012</v>
      </c>
      <c r="I34" s="201">
        <f>E34+F34+G34+H34</f>
        <v>2536124.2000000002</v>
      </c>
      <c r="J34" s="201">
        <f>J35+J44+J52+J56+J67+J70+J75+J82+J80</f>
        <v>2530898.3299999996</v>
      </c>
      <c r="K34" s="201">
        <f>K35+K44+K52+K56+K67+K70+K75+K82+K80</f>
        <v>2530869.0299999993</v>
      </c>
      <c r="L34" s="201">
        <f>L35+L44+L52+L56+L67+L70+L75+L82+L80</f>
        <v>2540961.15</v>
      </c>
      <c r="M34" s="10"/>
      <c r="N34" s="10"/>
      <c r="O34" s="10"/>
    </row>
    <row r="35" spans="2:15" ht="54">
      <c r="B35" s="68">
        <v>1110000</v>
      </c>
      <c r="C35" s="67" t="s">
        <v>69</v>
      </c>
      <c r="D35" s="68" t="s">
        <v>28</v>
      </c>
      <c r="E35" s="138">
        <f>E37+E38+E39</f>
        <v>2350478.2000000002</v>
      </c>
      <c r="F35" s="138">
        <f>F37+F38+F39</f>
        <v>0</v>
      </c>
      <c r="G35" s="241">
        <f>G37+G38+G39</f>
        <v>-2000</v>
      </c>
      <c r="H35" s="138">
        <f>H37+H38+H39</f>
        <v>48240.05</v>
      </c>
      <c r="I35" s="138">
        <f>E35+F35+G35+H35</f>
        <v>2396718.25</v>
      </c>
      <c r="J35" s="138">
        <f>J37+J38+J39</f>
        <v>2396718.25</v>
      </c>
      <c r="K35" s="138">
        <f>K37+K38+K39</f>
        <v>2396717.85</v>
      </c>
      <c r="L35" s="138">
        <f>L37+L38+L39</f>
        <v>2396947.83</v>
      </c>
      <c r="M35" s="10"/>
      <c r="N35" s="10"/>
      <c r="O35" s="10"/>
    </row>
    <row r="36" spans="2:15" ht="17.25">
      <c r="B36" s="68">
        <v>1110000</v>
      </c>
      <c r="C36" s="69" t="s">
        <v>51</v>
      </c>
      <c r="D36" s="68" t="s">
        <v>28</v>
      </c>
      <c r="E36" s="201"/>
      <c r="F36" s="48"/>
      <c r="G36" s="48"/>
      <c r="H36" s="48"/>
      <c r="I36" s="201"/>
      <c r="J36" s="201"/>
      <c r="K36" s="201"/>
      <c r="L36" s="201"/>
      <c r="M36" s="10"/>
      <c r="N36" s="10"/>
      <c r="O36" s="10"/>
    </row>
    <row r="37" spans="2:15" ht="17.25">
      <c r="B37" s="68">
        <v>1111000</v>
      </c>
      <c r="C37" s="67" t="s">
        <v>77</v>
      </c>
      <c r="D37" s="68">
        <v>411100</v>
      </c>
      <c r="E37" s="201">
        <v>1828149.7</v>
      </c>
      <c r="F37" s="48"/>
      <c r="G37" s="206">
        <v>-2000</v>
      </c>
      <c r="H37" s="201">
        <f>-677-1322.1+22188.5+18750.6+9000+300+0.05</f>
        <v>48240.05</v>
      </c>
      <c r="I37" s="201">
        <f>E37+F37+G37+H37</f>
        <v>1874389.75</v>
      </c>
      <c r="J37" s="201">
        <v>1874389.75</v>
      </c>
      <c r="K37" s="201">
        <v>1874389.75</v>
      </c>
      <c r="L37" s="201">
        <v>1874619.73</v>
      </c>
      <c r="M37" s="10"/>
      <c r="N37" s="10"/>
      <c r="O37" s="10"/>
    </row>
    <row r="38" spans="2:15" ht="17.25">
      <c r="B38" s="68">
        <v>1112000</v>
      </c>
      <c r="C38" s="67" t="s">
        <v>78</v>
      </c>
      <c r="D38" s="68">
        <v>411200</v>
      </c>
      <c r="E38" s="201">
        <v>362431.8</v>
      </c>
      <c r="F38" s="48"/>
      <c r="G38" s="164"/>
      <c r="H38" s="48"/>
      <c r="I38" s="201">
        <f>E38+F38+G38+H38</f>
        <v>362431.8</v>
      </c>
      <c r="J38" s="201">
        <v>362431.8</v>
      </c>
      <c r="K38" s="201">
        <v>362431.4</v>
      </c>
      <c r="L38" s="201">
        <v>362431.4</v>
      </c>
      <c r="M38" s="25"/>
      <c r="N38" s="10"/>
      <c r="O38" s="10"/>
    </row>
    <row r="39" spans="2:15" ht="27">
      <c r="B39" s="68">
        <v>1113000</v>
      </c>
      <c r="C39" s="67" t="s">
        <v>79</v>
      </c>
      <c r="D39" s="68">
        <v>411300</v>
      </c>
      <c r="E39" s="201">
        <v>159896.70000000001</v>
      </c>
      <c r="F39" s="48"/>
      <c r="G39" s="48"/>
      <c r="H39" s="48"/>
      <c r="I39" s="201">
        <f>E39+F39+G39+H39</f>
        <v>159896.70000000001</v>
      </c>
      <c r="J39" s="201">
        <v>159896.70000000001</v>
      </c>
      <c r="K39" s="201">
        <v>159896.70000000001</v>
      </c>
      <c r="L39" s="201">
        <v>159896.70000000001</v>
      </c>
      <c r="M39" s="10"/>
      <c r="N39" s="10"/>
      <c r="O39" s="10"/>
    </row>
    <row r="40" spans="2:15" ht="17.25">
      <c r="B40" s="68">
        <v>1114000</v>
      </c>
      <c r="C40" s="67" t="s">
        <v>52</v>
      </c>
      <c r="D40" s="68">
        <v>411400</v>
      </c>
      <c r="E40" s="201"/>
      <c r="F40" s="48"/>
      <c r="G40" s="48"/>
      <c r="H40" s="48"/>
      <c r="I40" s="201"/>
      <c r="J40" s="201"/>
      <c r="K40" s="201"/>
      <c r="L40" s="201"/>
      <c r="M40" s="10"/>
      <c r="N40" s="10"/>
      <c r="O40" s="10"/>
    </row>
    <row r="41" spans="2:15" ht="17.25">
      <c r="B41" s="68">
        <v>1115000</v>
      </c>
      <c r="C41" s="67" t="s">
        <v>80</v>
      </c>
      <c r="D41" s="68">
        <v>411500</v>
      </c>
      <c r="E41" s="201"/>
      <c r="F41" s="48"/>
      <c r="G41" s="48"/>
      <c r="H41" s="48"/>
      <c r="I41" s="201"/>
      <c r="J41" s="201"/>
      <c r="K41" s="201"/>
      <c r="L41" s="201"/>
      <c r="M41" s="10"/>
      <c r="N41" s="10"/>
      <c r="O41" s="10"/>
    </row>
    <row r="42" spans="2:15" ht="17.25">
      <c r="B42" s="68">
        <v>1116000</v>
      </c>
      <c r="C42" s="67" t="s">
        <v>81</v>
      </c>
      <c r="D42" s="68">
        <v>412100</v>
      </c>
      <c r="E42" s="201"/>
      <c r="F42" s="48"/>
      <c r="G42" s="48"/>
      <c r="H42" s="48"/>
      <c r="I42" s="201"/>
      <c r="J42" s="201"/>
      <c r="K42" s="201"/>
      <c r="L42" s="201"/>
      <c r="M42" s="10"/>
      <c r="N42" s="10"/>
      <c r="O42" s="10"/>
    </row>
    <row r="43" spans="2:15" ht="17.25">
      <c r="B43" s="68">
        <v>1120000</v>
      </c>
      <c r="C43" s="67" t="s">
        <v>53</v>
      </c>
      <c r="D43" s="68" t="s">
        <v>28</v>
      </c>
      <c r="E43" s="201"/>
      <c r="F43" s="48"/>
      <c r="G43" s="48"/>
      <c r="H43" s="48"/>
      <c r="I43" s="201"/>
      <c r="J43" s="201"/>
      <c r="K43" s="201"/>
      <c r="L43" s="201"/>
      <c r="M43" s="10"/>
      <c r="N43" s="10"/>
      <c r="O43" s="10"/>
    </row>
    <row r="44" spans="2:15" ht="17.25">
      <c r="B44" s="68">
        <v>1121000</v>
      </c>
      <c r="C44" s="69" t="s">
        <v>54</v>
      </c>
      <c r="D44" s="68"/>
      <c r="E44" s="201">
        <f>E46+E47+E48+E49+E51</f>
        <v>21895.1</v>
      </c>
      <c r="F44" s="49">
        <f>F46+F47+F48+F49</f>
        <v>0</v>
      </c>
      <c r="G44" s="206">
        <f>G46+G47+G48+G49</f>
        <v>-9356</v>
      </c>
      <c r="H44" s="206">
        <f>H46+H47+H48+H49</f>
        <v>3854.5</v>
      </c>
      <c r="I44" s="201">
        <f>E44+F44+G44+H44</f>
        <v>16393.599999999999</v>
      </c>
      <c r="J44" s="201">
        <f>J46+J47+J48+J49</f>
        <v>14543.550000000001</v>
      </c>
      <c r="K44" s="201">
        <f>K46+K47+K48+K49</f>
        <v>14543.550000000001</v>
      </c>
      <c r="L44" s="201">
        <f>L46+L47+L48+L49</f>
        <v>14364.86</v>
      </c>
      <c r="M44" s="10"/>
      <c r="N44" s="10"/>
      <c r="O44" s="10"/>
    </row>
    <row r="45" spans="2:15" ht="17.25">
      <c r="B45" s="68">
        <v>1121100</v>
      </c>
      <c r="C45" s="67" t="s">
        <v>82</v>
      </c>
      <c r="D45" s="68">
        <v>421100</v>
      </c>
      <c r="E45" s="201"/>
      <c r="F45" s="48"/>
      <c r="G45" s="48"/>
      <c r="H45" s="48"/>
      <c r="I45" s="201"/>
      <c r="J45" s="201"/>
      <c r="K45" s="201"/>
      <c r="L45" s="201"/>
      <c r="M45" s="10"/>
      <c r="N45" s="10"/>
      <c r="O45" s="10"/>
    </row>
    <row r="46" spans="2:15" ht="17.25">
      <c r="B46" s="68">
        <v>1121200</v>
      </c>
      <c r="C46" s="67" t="s">
        <v>83</v>
      </c>
      <c r="D46" s="68">
        <v>421200</v>
      </c>
      <c r="E46" s="201">
        <v>6139.1</v>
      </c>
      <c r="F46" s="48"/>
      <c r="G46" s="206">
        <v>-5006</v>
      </c>
      <c r="H46" s="49"/>
      <c r="I46" s="201">
        <f>E46+F46+G46+H46</f>
        <v>1133.1000000000004</v>
      </c>
      <c r="J46" s="201">
        <v>1053.96</v>
      </c>
      <c r="K46" s="201">
        <v>1053.96</v>
      </c>
      <c r="L46" s="201">
        <v>849.39</v>
      </c>
      <c r="M46" s="10"/>
      <c r="N46" s="10"/>
      <c r="O46" s="25"/>
    </row>
    <row r="47" spans="2:15" ht="17.25">
      <c r="B47" s="68">
        <v>1121300</v>
      </c>
      <c r="C47" s="67" t="s">
        <v>84</v>
      </c>
      <c r="D47" s="68">
        <v>421300</v>
      </c>
      <c r="E47" s="201">
        <v>1087</v>
      </c>
      <c r="F47" s="48"/>
      <c r="G47" s="164">
        <v>-850</v>
      </c>
      <c r="H47" s="164"/>
      <c r="I47" s="201">
        <f>E47+F47+G47+H47</f>
        <v>237</v>
      </c>
      <c r="J47" s="201">
        <v>192.81</v>
      </c>
      <c r="K47" s="201">
        <v>192.81</v>
      </c>
      <c r="L47" s="201">
        <v>168.15</v>
      </c>
      <c r="M47" s="10"/>
      <c r="N47" s="10"/>
      <c r="O47" s="10"/>
    </row>
    <row r="48" spans="2:15" ht="17.25">
      <c r="B48" s="68">
        <v>1121400</v>
      </c>
      <c r="C48" s="67" t="s">
        <v>85</v>
      </c>
      <c r="D48" s="68">
        <v>421400</v>
      </c>
      <c r="E48" s="201">
        <v>14509</v>
      </c>
      <c r="F48" s="48"/>
      <c r="G48" s="206">
        <v>-3500</v>
      </c>
      <c r="H48" s="206">
        <v>3820.5</v>
      </c>
      <c r="I48" s="201">
        <f>E48+F48+G48+H48</f>
        <v>14829.5</v>
      </c>
      <c r="J48" s="201">
        <v>13102.78</v>
      </c>
      <c r="K48" s="201">
        <v>13102.78</v>
      </c>
      <c r="L48" s="201">
        <v>13153.32</v>
      </c>
      <c r="M48" s="10"/>
      <c r="N48" s="10"/>
      <c r="O48" s="10"/>
    </row>
    <row r="49" spans="2:15" ht="17.25">
      <c r="B49" s="68">
        <v>1121500</v>
      </c>
      <c r="C49" s="67" t="s">
        <v>86</v>
      </c>
      <c r="D49" s="68">
        <v>421500</v>
      </c>
      <c r="E49" s="201">
        <v>160</v>
      </c>
      <c r="F49" s="48"/>
      <c r="G49" s="48"/>
      <c r="H49" s="49">
        <v>34</v>
      </c>
      <c r="I49" s="201">
        <f>E49+F49+G49+H49</f>
        <v>194</v>
      </c>
      <c r="J49" s="201">
        <v>194</v>
      </c>
      <c r="K49" s="201">
        <v>194</v>
      </c>
      <c r="L49" s="201">
        <v>194</v>
      </c>
      <c r="M49" s="10"/>
      <c r="N49" s="10"/>
      <c r="O49" s="10"/>
    </row>
    <row r="50" spans="2:15" ht="17.25">
      <c r="B50" s="68">
        <v>1121600</v>
      </c>
      <c r="C50" s="67" t="s">
        <v>87</v>
      </c>
      <c r="D50" s="68">
        <v>421600</v>
      </c>
      <c r="E50" s="201"/>
      <c r="F50" s="48"/>
      <c r="G50" s="48"/>
      <c r="H50" s="48"/>
      <c r="I50" s="201"/>
      <c r="J50" s="201"/>
      <c r="K50" s="201"/>
      <c r="L50" s="201"/>
      <c r="M50" s="10"/>
      <c r="N50" s="10"/>
      <c r="O50" s="10"/>
    </row>
    <row r="51" spans="2:15" ht="17.25">
      <c r="B51" s="68">
        <v>1121700</v>
      </c>
      <c r="C51" s="67" t="s">
        <v>88</v>
      </c>
      <c r="D51" s="68">
        <v>421700</v>
      </c>
      <c r="E51" s="201"/>
      <c r="F51" s="48"/>
      <c r="G51" s="49"/>
      <c r="H51" s="48"/>
      <c r="I51" s="201"/>
      <c r="J51" s="201"/>
      <c r="K51" s="201"/>
      <c r="L51" s="201"/>
      <c r="M51" s="10"/>
      <c r="N51" s="10"/>
      <c r="O51" s="10"/>
    </row>
    <row r="52" spans="2:15" ht="17.25">
      <c r="B52" s="68">
        <v>1122000</v>
      </c>
      <c r="C52" s="69" t="s">
        <v>217</v>
      </c>
      <c r="D52" s="68" t="s">
        <v>28</v>
      </c>
      <c r="E52" s="201">
        <f>E53</f>
        <v>44952</v>
      </c>
      <c r="F52" s="49">
        <f>F53</f>
        <v>0</v>
      </c>
      <c r="G52" s="49">
        <f>G53</f>
        <v>0</v>
      </c>
      <c r="H52" s="206">
        <f>H53</f>
        <v>-39022.699999999997</v>
      </c>
      <c r="I52" s="201">
        <f>E52+F52+G52+H52</f>
        <v>5929.3000000000029</v>
      </c>
      <c r="J52" s="201">
        <f>J53</f>
        <v>5821.7</v>
      </c>
      <c r="K52" s="201">
        <f>K53</f>
        <v>5792.8</v>
      </c>
      <c r="L52" s="201">
        <f>L53</f>
        <v>6036.4</v>
      </c>
      <c r="M52" s="10"/>
      <c r="N52" s="10"/>
      <c r="O52" s="10"/>
    </row>
    <row r="53" spans="2:15" ht="17.25">
      <c r="B53" s="68">
        <v>1122100</v>
      </c>
      <c r="C53" s="67" t="s">
        <v>89</v>
      </c>
      <c r="D53" s="68">
        <v>422100</v>
      </c>
      <c r="E53" s="201">
        <v>44952</v>
      </c>
      <c r="F53" s="48"/>
      <c r="G53" s="164"/>
      <c r="H53" s="206">
        <v>-39022.699999999997</v>
      </c>
      <c r="I53" s="201">
        <f>E53+F53+G53+H53</f>
        <v>5929.3000000000029</v>
      </c>
      <c r="J53" s="201">
        <v>5821.7</v>
      </c>
      <c r="K53" s="201">
        <v>5792.8</v>
      </c>
      <c r="L53" s="201">
        <v>6036.4</v>
      </c>
      <c r="M53" s="25"/>
      <c r="N53" s="10"/>
      <c r="O53" s="10"/>
    </row>
    <row r="54" spans="2:15" ht="17.25">
      <c r="B54" s="68">
        <v>1122200</v>
      </c>
      <c r="C54" s="67" t="s">
        <v>90</v>
      </c>
      <c r="D54" s="68">
        <v>422200</v>
      </c>
      <c r="E54" s="201"/>
      <c r="F54" s="48"/>
      <c r="G54" s="48"/>
      <c r="H54" s="48"/>
      <c r="I54" s="201"/>
      <c r="J54" s="201"/>
      <c r="K54" s="201"/>
      <c r="L54" s="201"/>
      <c r="M54" s="10"/>
      <c r="N54" s="10"/>
      <c r="O54" s="10"/>
    </row>
    <row r="55" spans="2:15" ht="17.25">
      <c r="B55" s="68">
        <v>1122300</v>
      </c>
      <c r="C55" s="67" t="s">
        <v>91</v>
      </c>
      <c r="D55" s="68">
        <v>422900</v>
      </c>
      <c r="E55" s="201"/>
      <c r="F55" s="48"/>
      <c r="G55" s="48"/>
      <c r="H55" s="48"/>
      <c r="I55" s="201"/>
      <c r="J55" s="201"/>
      <c r="K55" s="201"/>
      <c r="L55" s="201"/>
      <c r="M55" s="10"/>
      <c r="N55" s="10"/>
      <c r="O55" s="10"/>
    </row>
    <row r="56" spans="2:15" ht="17.25">
      <c r="B56" s="68">
        <v>1123000</v>
      </c>
      <c r="C56" s="69" t="s">
        <v>92</v>
      </c>
      <c r="D56" s="68" t="s">
        <v>28</v>
      </c>
      <c r="E56" s="201">
        <f>E58+E63+E64+E59+E60+E57+E61</f>
        <v>89985.3</v>
      </c>
      <c r="F56" s="201">
        <f>F58+F63+F64+F59+F60+F57+F61</f>
        <v>0</v>
      </c>
      <c r="G56" s="206">
        <f>G58+G63+G64+G59+G60+G57+G61</f>
        <v>-21528.9</v>
      </c>
      <c r="H56" s="206">
        <f>H58+H63+H64+H59+H60+H57+H61</f>
        <v>-10983.6</v>
      </c>
      <c r="I56" s="201">
        <f t="shared" ref="I56:I61" si="0">E56+F56+G56+H56</f>
        <v>57472.799999999996</v>
      </c>
      <c r="J56" s="201">
        <f>J57+J58+J59+J60+J61+J63+J64+J57</f>
        <v>55649.31</v>
      </c>
      <c r="K56" s="201">
        <f>K57+K58+K59+K60+K61+K63+K64+K57</f>
        <v>55649.31</v>
      </c>
      <c r="L56" s="201">
        <f>L57+L58+L59+L60+L61+L63+L64+L57</f>
        <v>54512.87</v>
      </c>
      <c r="M56" s="10"/>
      <c r="N56" s="10"/>
      <c r="O56" s="10"/>
    </row>
    <row r="57" spans="2:15" ht="17.25">
      <c r="B57" s="68">
        <v>1123100</v>
      </c>
      <c r="C57" s="67" t="s">
        <v>93</v>
      </c>
      <c r="D57" s="68">
        <v>423100</v>
      </c>
      <c r="E57" s="201">
        <v>3000</v>
      </c>
      <c r="F57" s="48"/>
      <c r="G57" s="206">
        <v>-3000</v>
      </c>
      <c r="H57" s="48"/>
      <c r="I57" s="201">
        <f t="shared" si="0"/>
        <v>0</v>
      </c>
      <c r="J57" s="201"/>
      <c r="K57" s="201"/>
      <c r="L57" s="201"/>
      <c r="M57" s="10"/>
      <c r="N57" s="10"/>
      <c r="O57" s="10"/>
    </row>
    <row r="58" spans="2:15" ht="17.25">
      <c r="B58" s="68">
        <v>1123200</v>
      </c>
      <c r="C58" s="67" t="s">
        <v>94</v>
      </c>
      <c r="D58" s="68">
        <v>423200</v>
      </c>
      <c r="E58" s="201">
        <v>13093.2</v>
      </c>
      <c r="F58" s="48"/>
      <c r="G58" s="206">
        <v>-1100</v>
      </c>
      <c r="H58" s="49">
        <v>-974.4</v>
      </c>
      <c r="I58" s="201">
        <f t="shared" si="0"/>
        <v>11018.800000000001</v>
      </c>
      <c r="J58" s="201">
        <v>10652.93</v>
      </c>
      <c r="K58" s="201">
        <v>10652.93</v>
      </c>
      <c r="L58" s="201">
        <v>10652.93</v>
      </c>
      <c r="M58" s="10"/>
      <c r="N58" s="10"/>
      <c r="O58" s="10"/>
    </row>
    <row r="59" spans="2:15" ht="17.25">
      <c r="B59" s="68">
        <v>1123300</v>
      </c>
      <c r="C59" s="67" t="s">
        <v>95</v>
      </c>
      <c r="D59" s="68">
        <v>423300</v>
      </c>
      <c r="E59" s="201"/>
      <c r="F59" s="48"/>
      <c r="G59" s="49"/>
      <c r="H59" s="201">
        <v>1000</v>
      </c>
      <c r="I59" s="201">
        <f t="shared" si="0"/>
        <v>1000</v>
      </c>
      <c r="J59" s="201"/>
      <c r="K59" s="201"/>
      <c r="L59" s="201"/>
      <c r="M59" s="10"/>
      <c r="N59" s="10"/>
      <c r="O59" s="10"/>
    </row>
    <row r="60" spans="2:15" ht="17.25">
      <c r="B60" s="68">
        <v>1123400</v>
      </c>
      <c r="C60" s="67" t="s">
        <v>96</v>
      </c>
      <c r="D60" s="68">
        <v>423400</v>
      </c>
      <c r="E60" s="201">
        <v>4221.5</v>
      </c>
      <c r="F60" s="48"/>
      <c r="G60" s="206">
        <v>-3946.5</v>
      </c>
      <c r="H60" s="164">
        <v>111</v>
      </c>
      <c r="I60" s="201">
        <f t="shared" si="0"/>
        <v>386</v>
      </c>
      <c r="J60" s="201">
        <v>309.99</v>
      </c>
      <c r="K60" s="201">
        <v>309.99</v>
      </c>
      <c r="L60" s="201">
        <v>230.48</v>
      </c>
      <c r="M60" s="10"/>
      <c r="N60" s="10"/>
      <c r="O60" s="10"/>
    </row>
    <row r="61" spans="2:15" ht="17.25">
      <c r="B61" s="68">
        <v>1123500</v>
      </c>
      <c r="C61" s="67" t="s">
        <v>97</v>
      </c>
      <c r="D61" s="68">
        <v>423500</v>
      </c>
      <c r="E61" s="202">
        <v>25000</v>
      </c>
      <c r="F61" s="48"/>
      <c r="G61" s="49"/>
      <c r="H61" s="206">
        <f>-5071-8750.65</f>
        <v>-13821.65</v>
      </c>
      <c r="I61" s="201">
        <f t="shared" si="0"/>
        <v>11178.35</v>
      </c>
      <c r="J61" s="201">
        <v>11178.35</v>
      </c>
      <c r="K61" s="201">
        <v>11178.35</v>
      </c>
      <c r="L61" s="201">
        <v>11178.35</v>
      </c>
      <c r="M61" s="10"/>
      <c r="N61" s="10"/>
      <c r="O61" s="10"/>
    </row>
    <row r="62" spans="2:15" ht="17.25">
      <c r="B62" s="68">
        <v>1123600</v>
      </c>
      <c r="C62" s="67" t="s">
        <v>98</v>
      </c>
      <c r="D62" s="68">
        <v>423600</v>
      </c>
      <c r="E62" s="201"/>
      <c r="F62" s="48"/>
      <c r="G62" s="48"/>
      <c r="H62" s="48"/>
      <c r="I62" s="201"/>
      <c r="J62" s="201"/>
      <c r="K62" s="201"/>
      <c r="L62" s="201"/>
      <c r="M62" s="10"/>
      <c r="N62" s="10"/>
      <c r="O62" s="10"/>
    </row>
    <row r="63" spans="2:15" ht="17.25">
      <c r="B63" s="68">
        <v>1123700</v>
      </c>
      <c r="C63" s="67" t="s">
        <v>99</v>
      </c>
      <c r="D63" s="68">
        <v>423700</v>
      </c>
      <c r="E63" s="201">
        <v>1500</v>
      </c>
      <c r="F63" s="48"/>
      <c r="G63" s="206">
        <v>-1445</v>
      </c>
      <c r="H63" s="49">
        <f>44+40.15+310+40+12200-52.5-9000-300</f>
        <v>3281.6499999999996</v>
      </c>
      <c r="I63" s="201">
        <f>E63+F63+G63+H63</f>
        <v>3336.6499999999996</v>
      </c>
      <c r="J63" s="201">
        <v>3015.71</v>
      </c>
      <c r="K63" s="201">
        <v>3015.71</v>
      </c>
      <c r="L63" s="201">
        <v>1958.78</v>
      </c>
      <c r="M63" s="10"/>
      <c r="N63" s="10"/>
      <c r="O63" s="10"/>
    </row>
    <row r="64" spans="2:15" ht="17.25">
      <c r="B64" s="68">
        <v>1123800</v>
      </c>
      <c r="C64" s="67" t="s">
        <v>100</v>
      </c>
      <c r="D64" s="68">
        <v>423900</v>
      </c>
      <c r="E64" s="201">
        <v>43170.6</v>
      </c>
      <c r="F64" s="48"/>
      <c r="G64" s="206">
        <v>-12037.4</v>
      </c>
      <c r="H64" s="49">
        <f>698-1251.8-80.4+54</f>
        <v>-580.19999999999993</v>
      </c>
      <c r="I64" s="201">
        <f>E64+F64+G64+H64</f>
        <v>30552.999999999996</v>
      </c>
      <c r="J64" s="201">
        <v>30492.33</v>
      </c>
      <c r="K64" s="201">
        <v>30492.33</v>
      </c>
      <c r="L64" s="201">
        <v>30492.33</v>
      </c>
      <c r="M64" s="10"/>
      <c r="N64" s="10"/>
      <c r="O64" s="10"/>
    </row>
    <row r="65" spans="2:15" ht="17.25">
      <c r="B65" s="68">
        <v>1124000</v>
      </c>
      <c r="C65" s="69" t="s">
        <v>55</v>
      </c>
      <c r="D65" s="68" t="s">
        <v>28</v>
      </c>
      <c r="E65" s="201"/>
      <c r="F65" s="48"/>
      <c r="G65" s="48"/>
      <c r="H65" s="48"/>
      <c r="I65" s="201"/>
      <c r="J65" s="201"/>
      <c r="K65" s="201"/>
      <c r="L65" s="201"/>
      <c r="M65" s="10"/>
      <c r="N65" s="10"/>
      <c r="O65" s="10"/>
    </row>
    <row r="66" spans="2:15" ht="17.25">
      <c r="B66" s="68">
        <v>1124100</v>
      </c>
      <c r="C66" s="67" t="s">
        <v>101</v>
      </c>
      <c r="D66" s="68">
        <v>424100</v>
      </c>
      <c r="E66" s="201"/>
      <c r="F66" s="48"/>
      <c r="G66" s="48"/>
      <c r="H66" s="48"/>
      <c r="I66" s="201"/>
      <c r="J66" s="201"/>
      <c r="K66" s="201"/>
      <c r="L66" s="201"/>
      <c r="M66" s="10"/>
      <c r="N66" s="10"/>
      <c r="O66" s="10"/>
    </row>
    <row r="67" spans="2:15" ht="17.25">
      <c r="B67" s="68">
        <v>1125000</v>
      </c>
      <c r="C67" s="69" t="s">
        <v>56</v>
      </c>
      <c r="D67" s="68" t="s">
        <v>28</v>
      </c>
      <c r="E67" s="201">
        <f>E68+E69</f>
        <v>5500</v>
      </c>
      <c r="F67" s="49">
        <f>F68+F69</f>
        <v>0</v>
      </c>
      <c r="G67" s="206">
        <f>G68+G69</f>
        <v>-3500</v>
      </c>
      <c r="H67" s="49">
        <f>H68+H69</f>
        <v>427</v>
      </c>
      <c r="I67" s="201">
        <f>E67+F67+G67+H67</f>
        <v>2427</v>
      </c>
      <c r="J67" s="201">
        <f>J68+J69</f>
        <v>1499.26</v>
      </c>
      <c r="K67" s="201">
        <f>K68+K69</f>
        <v>1499.26</v>
      </c>
      <c r="L67" s="201">
        <f>L68+L69</f>
        <v>1499.26</v>
      </c>
      <c r="M67" s="10"/>
      <c r="N67" s="10"/>
      <c r="O67" s="10"/>
    </row>
    <row r="68" spans="2:15" ht="17.25">
      <c r="B68" s="68">
        <v>1125100</v>
      </c>
      <c r="C68" s="67" t="s">
        <v>102</v>
      </c>
      <c r="D68" s="68">
        <v>425100</v>
      </c>
      <c r="E68" s="201"/>
      <c r="F68" s="48"/>
      <c r="G68" s="164"/>
      <c r="H68" s="48"/>
      <c r="I68" s="201"/>
      <c r="J68" s="201"/>
      <c r="K68" s="201"/>
      <c r="L68" s="201"/>
      <c r="M68" s="10"/>
      <c r="N68" s="10"/>
      <c r="O68" s="10"/>
    </row>
    <row r="69" spans="2:15" ht="17.25">
      <c r="B69" s="68">
        <v>1125200</v>
      </c>
      <c r="C69" s="67" t="s">
        <v>103</v>
      </c>
      <c r="D69" s="68">
        <v>425200</v>
      </c>
      <c r="E69" s="201">
        <v>5500</v>
      </c>
      <c r="F69" s="48"/>
      <c r="G69" s="206">
        <v>-3500</v>
      </c>
      <c r="H69" s="206">
        <v>427</v>
      </c>
      <c r="I69" s="201">
        <f t="shared" ref="I69:I75" si="1">E69+F69+G69+H69</f>
        <v>2427</v>
      </c>
      <c r="J69" s="201">
        <v>1499.26</v>
      </c>
      <c r="K69" s="201">
        <v>1499.26</v>
      </c>
      <c r="L69" s="201">
        <v>1499.26</v>
      </c>
      <c r="M69" s="10"/>
      <c r="N69" s="10"/>
      <c r="O69" s="10"/>
    </row>
    <row r="70" spans="2:15" ht="17.25">
      <c r="B70" s="68">
        <v>1126000</v>
      </c>
      <c r="C70" s="69" t="s">
        <v>104</v>
      </c>
      <c r="D70" s="68" t="s">
        <v>28</v>
      </c>
      <c r="E70" s="201">
        <f>E71+E72+E73+E74</f>
        <v>21924.7</v>
      </c>
      <c r="F70" s="49">
        <f>F71+F72+F73+F74</f>
        <v>0</v>
      </c>
      <c r="G70" s="206">
        <f>G71+G72+G73+G74</f>
        <v>-20080.2</v>
      </c>
      <c r="H70" s="242">
        <f>H71+H72+H73+H74</f>
        <v>4171.7000000000007</v>
      </c>
      <c r="I70" s="201">
        <f t="shared" si="1"/>
        <v>6016.2000000000007</v>
      </c>
      <c r="J70" s="201">
        <f>J71+J72+J73+J74</f>
        <v>5622.03</v>
      </c>
      <c r="K70" s="201">
        <f>K71+K72+K73+K74</f>
        <v>5622.03</v>
      </c>
      <c r="L70" s="201">
        <f>L71+L72+L73+L74</f>
        <v>16555.7</v>
      </c>
      <c r="M70" s="10"/>
      <c r="N70" s="10"/>
      <c r="O70" s="10"/>
    </row>
    <row r="71" spans="2:15" ht="17.25">
      <c r="B71" s="68">
        <v>1126100</v>
      </c>
      <c r="C71" s="67" t="s">
        <v>105</v>
      </c>
      <c r="D71" s="68">
        <v>426100</v>
      </c>
      <c r="E71" s="201">
        <v>20312</v>
      </c>
      <c r="F71" s="48"/>
      <c r="G71" s="206">
        <v>-18467.5</v>
      </c>
      <c r="H71" s="201">
        <v>2358.2800000000002</v>
      </c>
      <c r="I71" s="201">
        <f t="shared" si="1"/>
        <v>4202.7800000000007</v>
      </c>
      <c r="J71" s="201">
        <v>3872.54</v>
      </c>
      <c r="K71" s="201">
        <v>3872.54</v>
      </c>
      <c r="L71" s="201">
        <v>10425.9</v>
      </c>
      <c r="M71" s="10"/>
      <c r="N71" s="10"/>
      <c r="O71" s="10"/>
    </row>
    <row r="72" spans="2:15" ht="17.25">
      <c r="B72" s="68">
        <v>1126400</v>
      </c>
      <c r="C72" s="67" t="s">
        <v>106</v>
      </c>
      <c r="D72" s="68">
        <v>426400</v>
      </c>
      <c r="E72" s="201">
        <v>1114</v>
      </c>
      <c r="F72" s="48"/>
      <c r="G72" s="206">
        <v>-1114</v>
      </c>
      <c r="H72" s="49">
        <v>595</v>
      </c>
      <c r="I72" s="201">
        <f t="shared" si="1"/>
        <v>595</v>
      </c>
      <c r="J72" s="201">
        <v>575</v>
      </c>
      <c r="K72" s="201">
        <v>575</v>
      </c>
      <c r="L72" s="201">
        <v>3292.8</v>
      </c>
      <c r="M72" s="10"/>
      <c r="N72" s="10"/>
      <c r="O72" s="10"/>
    </row>
    <row r="73" spans="2:15" ht="17.25">
      <c r="B73" s="68">
        <v>1126700</v>
      </c>
      <c r="C73" s="67" t="s">
        <v>107</v>
      </c>
      <c r="D73" s="68">
        <v>426700</v>
      </c>
      <c r="E73" s="201">
        <v>392.3</v>
      </c>
      <c r="F73" s="48"/>
      <c r="G73" s="206">
        <v>-392.3</v>
      </c>
      <c r="H73" s="49">
        <v>843.42</v>
      </c>
      <c r="I73" s="201">
        <f t="shared" si="1"/>
        <v>843.42</v>
      </c>
      <c r="J73" s="201">
        <v>799.49</v>
      </c>
      <c r="K73" s="201">
        <v>799.49</v>
      </c>
      <c r="L73" s="201">
        <v>2158.87</v>
      </c>
      <c r="M73" s="10"/>
      <c r="N73" s="10"/>
      <c r="O73" s="10"/>
    </row>
    <row r="74" spans="2:15" ht="17.25">
      <c r="B74" s="68">
        <v>1126800</v>
      </c>
      <c r="C74" s="67" t="s">
        <v>108</v>
      </c>
      <c r="D74" s="68">
        <v>426900</v>
      </c>
      <c r="E74" s="201">
        <v>106.4</v>
      </c>
      <c r="F74" s="48"/>
      <c r="G74" s="206">
        <v>-106.4</v>
      </c>
      <c r="H74" s="49">
        <v>375</v>
      </c>
      <c r="I74" s="201">
        <f t="shared" si="1"/>
        <v>375</v>
      </c>
      <c r="J74" s="201">
        <v>375</v>
      </c>
      <c r="K74" s="201">
        <v>375</v>
      </c>
      <c r="L74" s="201">
        <v>678.13</v>
      </c>
      <c r="M74" s="10"/>
      <c r="N74" s="10"/>
      <c r="O74" s="10"/>
    </row>
    <row r="75" spans="2:15" ht="40.5">
      <c r="B75" s="68">
        <v>1172000</v>
      </c>
      <c r="C75" s="69" t="s">
        <v>61</v>
      </c>
      <c r="D75" s="68" t="s">
        <v>28</v>
      </c>
      <c r="E75" s="246">
        <v>1754.5</v>
      </c>
      <c r="F75" s="49"/>
      <c r="G75" s="246">
        <v>14371</v>
      </c>
      <c r="H75" s="241">
        <v>-608.65</v>
      </c>
      <c r="I75" s="246">
        <f t="shared" si="1"/>
        <v>15516.85</v>
      </c>
      <c r="J75" s="246">
        <f>J78+J77</f>
        <v>15438.07</v>
      </c>
      <c r="K75" s="246">
        <f>K78+K77</f>
        <v>15438.07</v>
      </c>
      <c r="L75" s="246">
        <f>L78+L77</f>
        <v>15438.07</v>
      </c>
      <c r="M75" s="201">
        <f>M78+M77</f>
        <v>0</v>
      </c>
      <c r="N75" s="10"/>
      <c r="O75" s="10"/>
    </row>
    <row r="76" spans="2:15" ht="17.25">
      <c r="B76" s="68">
        <v>1172100</v>
      </c>
      <c r="C76" s="67" t="s">
        <v>114</v>
      </c>
      <c r="D76" s="68">
        <v>482100</v>
      </c>
      <c r="E76" s="201"/>
      <c r="F76" s="48"/>
      <c r="G76" s="48"/>
      <c r="H76" s="48"/>
      <c r="I76" s="201"/>
      <c r="J76" s="201"/>
      <c r="K76" s="201"/>
      <c r="L76" s="201"/>
      <c r="M76" s="10"/>
      <c r="N76" s="10"/>
      <c r="O76" s="10"/>
    </row>
    <row r="77" spans="2:15" ht="17.25">
      <c r="B77" s="68">
        <v>1172200</v>
      </c>
      <c r="C77" s="67" t="s">
        <v>115</v>
      </c>
      <c r="D77" s="68">
        <v>482200</v>
      </c>
      <c r="E77" s="201"/>
      <c r="F77" s="48"/>
      <c r="G77" s="48"/>
      <c r="H77" s="48"/>
      <c r="I77" s="201"/>
      <c r="J77" s="201">
        <v>15370.96</v>
      </c>
      <c r="K77" s="201">
        <v>15370.96</v>
      </c>
      <c r="L77" s="201">
        <v>15370.96</v>
      </c>
      <c r="M77" s="10"/>
      <c r="N77" s="10"/>
      <c r="O77" s="10"/>
    </row>
    <row r="78" spans="2:15" ht="17.25">
      <c r="B78" s="68">
        <v>1172300</v>
      </c>
      <c r="C78" s="67" t="s">
        <v>116</v>
      </c>
      <c r="D78" s="68">
        <v>482300</v>
      </c>
      <c r="E78" s="201"/>
      <c r="F78" s="48"/>
      <c r="G78" s="48"/>
      <c r="H78" s="48"/>
      <c r="I78" s="201"/>
      <c r="J78" s="201">
        <v>67.11</v>
      </c>
      <c r="K78" s="201">
        <v>67.11</v>
      </c>
      <c r="L78" s="201">
        <v>67.11</v>
      </c>
      <c r="M78" s="10"/>
      <c r="N78" s="10"/>
      <c r="O78" s="10"/>
    </row>
    <row r="79" spans="2:15" ht="27">
      <c r="B79" s="68">
        <v>1172400</v>
      </c>
      <c r="C79" s="67" t="s">
        <v>117</v>
      </c>
      <c r="D79" s="68">
        <v>482400</v>
      </c>
      <c r="E79" s="201"/>
      <c r="F79" s="48"/>
      <c r="G79" s="48"/>
      <c r="H79" s="48"/>
      <c r="I79" s="201"/>
      <c r="J79" s="201"/>
      <c r="K79" s="201"/>
      <c r="L79" s="201"/>
      <c r="M79" s="10"/>
      <c r="N79" s="10"/>
      <c r="O79" s="10"/>
    </row>
    <row r="80" spans="2:15" s="159" customFormat="1" ht="27">
      <c r="B80" s="4">
        <v>1175000</v>
      </c>
      <c r="C80" s="6" t="s">
        <v>320</v>
      </c>
      <c r="D80" s="4" t="s">
        <v>28</v>
      </c>
      <c r="E80" s="201"/>
      <c r="F80" s="163"/>
      <c r="G80" s="163"/>
      <c r="H80" s="138">
        <f>H81</f>
        <v>32672.400000000001</v>
      </c>
      <c r="I80" s="138">
        <f>E80+F80+G80+H80</f>
        <v>32672.400000000001</v>
      </c>
      <c r="J80" s="138">
        <f>J81</f>
        <v>32672.23</v>
      </c>
      <c r="K80" s="138">
        <f>K81</f>
        <v>32672.23</v>
      </c>
      <c r="L80" s="138">
        <f>L81</f>
        <v>32672.23</v>
      </c>
      <c r="M80" s="247"/>
      <c r="N80" s="160"/>
      <c r="O80" s="160"/>
    </row>
    <row r="81" spans="2:15" s="159" customFormat="1" ht="27">
      <c r="B81" s="4">
        <v>1175100</v>
      </c>
      <c r="C81" s="5" t="s">
        <v>321</v>
      </c>
      <c r="D81" s="4">
        <v>485100</v>
      </c>
      <c r="E81" s="201"/>
      <c r="F81" s="163"/>
      <c r="G81" s="163"/>
      <c r="H81" s="138">
        <v>32672.400000000001</v>
      </c>
      <c r="I81" s="138">
        <f>E81+F81+G81+H81</f>
        <v>32672.400000000001</v>
      </c>
      <c r="J81" s="138">
        <v>32672.23</v>
      </c>
      <c r="K81" s="138">
        <v>32672.23</v>
      </c>
      <c r="L81" s="138">
        <v>32672.23</v>
      </c>
      <c r="M81" s="247"/>
      <c r="N81" s="160"/>
      <c r="O81" s="160"/>
    </row>
    <row r="82" spans="2:15" ht="17.25">
      <c r="B82" s="68">
        <v>1176000</v>
      </c>
      <c r="C82" s="69" t="s">
        <v>63</v>
      </c>
      <c r="D82" s="68" t="s">
        <v>28</v>
      </c>
      <c r="E82" s="201">
        <f>E83</f>
        <v>2807.8</v>
      </c>
      <c r="F82" s="48">
        <f>F83</f>
        <v>0</v>
      </c>
      <c r="G82" s="48">
        <f>G83</f>
        <v>0</v>
      </c>
      <c r="H82" s="164">
        <f>H83</f>
        <v>170</v>
      </c>
      <c r="I82" s="201">
        <f>E82+F82+G82+H82</f>
        <v>2977.8</v>
      </c>
      <c r="J82" s="201">
        <f>J83</f>
        <v>2933.93</v>
      </c>
      <c r="K82" s="201">
        <f>K83</f>
        <v>2933.93</v>
      </c>
      <c r="L82" s="201">
        <f>L83</f>
        <v>2933.93</v>
      </c>
      <c r="M82" s="10"/>
      <c r="N82" s="10"/>
      <c r="O82" s="10"/>
    </row>
    <row r="83" spans="2:15" ht="17.25">
      <c r="B83" s="68">
        <v>1176100</v>
      </c>
      <c r="C83" s="67" t="s">
        <v>119</v>
      </c>
      <c r="D83" s="68">
        <v>486100</v>
      </c>
      <c r="E83" s="201">
        <v>2807.8</v>
      </c>
      <c r="F83" s="48"/>
      <c r="G83" s="48"/>
      <c r="H83" s="164">
        <v>170</v>
      </c>
      <c r="I83" s="201">
        <f>E83+F83+G83+H83</f>
        <v>2977.8</v>
      </c>
      <c r="J83" s="201">
        <v>2933.93</v>
      </c>
      <c r="K83" s="201">
        <v>2933.93</v>
      </c>
      <c r="L83" s="201">
        <v>2933.93</v>
      </c>
      <c r="M83" s="10"/>
      <c r="N83" s="10"/>
      <c r="O83" s="10"/>
    </row>
    <row r="84" spans="2:15" ht="17.25">
      <c r="B84" s="68"/>
      <c r="C84" s="67" t="s">
        <v>120</v>
      </c>
      <c r="D84" s="68" t="s">
        <v>64</v>
      </c>
      <c r="E84" s="201"/>
      <c r="F84" s="48"/>
      <c r="G84" s="48"/>
      <c r="H84" s="48"/>
      <c r="I84" s="201"/>
      <c r="J84" s="201"/>
      <c r="K84" s="201"/>
      <c r="L84" s="201"/>
      <c r="M84" s="10"/>
      <c r="N84" s="10"/>
      <c r="O84" s="10"/>
    </row>
    <row r="85" spans="2:15" ht="17.25">
      <c r="B85" s="68">
        <v>1177000</v>
      </c>
      <c r="C85" s="69" t="s">
        <v>65</v>
      </c>
      <c r="D85" s="68" t="s">
        <v>28</v>
      </c>
      <c r="E85" s="201"/>
      <c r="F85" s="48"/>
      <c r="G85" s="48"/>
      <c r="H85" s="48"/>
      <c r="I85" s="201"/>
      <c r="J85" s="201"/>
      <c r="K85" s="201"/>
      <c r="L85" s="201"/>
      <c r="M85" s="10"/>
      <c r="N85" s="10"/>
      <c r="O85" s="160"/>
    </row>
    <row r="86" spans="2:15" ht="17.25">
      <c r="B86" s="68">
        <v>1177100</v>
      </c>
      <c r="C86" s="67" t="s">
        <v>121</v>
      </c>
      <c r="D86" s="68">
        <v>489100</v>
      </c>
      <c r="E86" s="201"/>
      <c r="F86" s="48"/>
      <c r="G86" s="48"/>
      <c r="H86" s="48"/>
      <c r="I86" s="201"/>
      <c r="J86" s="201"/>
      <c r="K86" s="201"/>
      <c r="L86" s="201"/>
      <c r="M86" s="10"/>
      <c r="N86" s="10"/>
      <c r="O86" s="160"/>
    </row>
    <row r="87" spans="2:15" ht="17.25">
      <c r="B87" s="68">
        <v>1000000</v>
      </c>
      <c r="C87" s="68" t="s">
        <v>68</v>
      </c>
      <c r="D87" s="68"/>
      <c r="E87" s="201">
        <f>E34</f>
        <v>2539297.6</v>
      </c>
      <c r="F87" s="201">
        <f>F34</f>
        <v>0</v>
      </c>
      <c r="G87" s="206">
        <f>G34</f>
        <v>-42094.100000000006</v>
      </c>
      <c r="H87" s="206">
        <f>H34</f>
        <v>38920.700000000012</v>
      </c>
      <c r="I87" s="201">
        <f>E87+F87+G87+H87</f>
        <v>2536124.2000000002</v>
      </c>
      <c r="J87" s="201">
        <f>J34</f>
        <v>2530898.3299999996</v>
      </c>
      <c r="K87" s="201">
        <f>K34</f>
        <v>2530869.0299999993</v>
      </c>
      <c r="L87" s="201">
        <f>L34</f>
        <v>2540961.15</v>
      </c>
      <c r="M87" s="158"/>
      <c r="N87" s="158"/>
      <c r="O87" s="164"/>
    </row>
    <row r="88" spans="2:15">
      <c r="J88" s="55"/>
      <c r="K88" s="55"/>
    </row>
    <row r="89" spans="2:15" s="159" customFormat="1">
      <c r="J89" s="165"/>
      <c r="K89" s="165"/>
      <c r="L89" s="165"/>
    </row>
    <row r="91" spans="2:15">
      <c r="C91" s="26" t="s">
        <v>329</v>
      </c>
      <c r="D91" s="253" t="s">
        <v>70</v>
      </c>
      <c r="E91" s="253"/>
      <c r="F91" s="253"/>
      <c r="G91" s="252" t="s">
        <v>71</v>
      </c>
      <c r="H91" s="252"/>
      <c r="J91" s="254" t="s">
        <v>155</v>
      </c>
      <c r="K91" s="254"/>
      <c r="L91" s="254"/>
    </row>
    <row r="92" spans="2:15">
      <c r="C92" s="8"/>
      <c r="D92" s="8"/>
      <c r="E92" s="1"/>
      <c r="G92" s="252" t="s">
        <v>72</v>
      </c>
      <c r="H92" s="252"/>
      <c r="J92" s="252" t="s">
        <v>73</v>
      </c>
      <c r="K92" s="252"/>
      <c r="L92" s="252"/>
    </row>
    <row r="93" spans="2:15">
      <c r="C93" s="120" t="s">
        <v>74</v>
      </c>
      <c r="D93" s="8"/>
      <c r="E93" s="8"/>
      <c r="F93" s="8"/>
      <c r="G93" s="8"/>
      <c r="H93" s="8"/>
      <c r="I93" s="8"/>
    </row>
    <row r="94" spans="2:15">
      <c r="C94" s="8"/>
      <c r="D94" s="253" t="s">
        <v>75</v>
      </c>
      <c r="E94" s="253"/>
      <c r="F94" s="253"/>
      <c r="G94" s="252" t="s">
        <v>71</v>
      </c>
      <c r="H94" s="252"/>
      <c r="I94" s="7"/>
      <c r="J94" s="254" t="s">
        <v>242</v>
      </c>
      <c r="K94" s="254"/>
      <c r="L94" s="254"/>
    </row>
    <row r="95" spans="2:15">
      <c r="C95" s="8"/>
      <c r="D95" s="8"/>
      <c r="E95" s="8"/>
      <c r="F95" s="7"/>
      <c r="G95" s="252" t="s">
        <v>72</v>
      </c>
      <c r="H95" s="252"/>
      <c r="I95" s="7"/>
      <c r="J95" s="252" t="s">
        <v>73</v>
      </c>
      <c r="K95" s="252"/>
      <c r="L95" s="252"/>
    </row>
    <row r="96" spans="2:15">
      <c r="C96" s="8"/>
      <c r="D96" s="8"/>
      <c r="E96" s="8"/>
      <c r="F96" s="7"/>
      <c r="G96" s="120"/>
      <c r="H96" s="120"/>
      <c r="I96" s="7"/>
      <c r="J96" s="120"/>
      <c r="K96" s="120"/>
      <c r="L96" s="120"/>
    </row>
    <row r="97" spans="2:14">
      <c r="C97" s="8"/>
      <c r="D97" s="8"/>
      <c r="E97" s="8"/>
      <c r="F97" s="7"/>
      <c r="G97" s="120"/>
      <c r="H97" s="120"/>
      <c r="I97" s="7"/>
      <c r="J97" s="120"/>
      <c r="K97" s="120"/>
      <c r="L97" s="120"/>
    </row>
    <row r="98" spans="2:14">
      <c r="C98" s="8"/>
      <c r="D98" s="8"/>
      <c r="E98" s="8"/>
      <c r="F98" s="7"/>
      <c r="G98" s="126"/>
      <c r="H98" s="126"/>
      <c r="I98" s="7"/>
      <c r="J98" s="126"/>
      <c r="K98" s="126"/>
      <c r="L98" s="126"/>
    </row>
    <row r="99" spans="2:14">
      <c r="C99" s="8"/>
      <c r="D99" s="8"/>
      <c r="E99" s="8"/>
      <c r="F99" s="7"/>
      <c r="G99" s="126"/>
      <c r="H99" s="126"/>
      <c r="I99" s="7"/>
      <c r="J99" s="126"/>
      <c r="K99" s="126"/>
      <c r="L99" s="126"/>
    </row>
    <row r="100" spans="2:14">
      <c r="C100" s="8"/>
      <c r="D100" s="8"/>
      <c r="E100" s="8"/>
      <c r="F100" s="7"/>
      <c r="G100" s="126"/>
      <c r="H100" s="126"/>
      <c r="I100" s="7"/>
      <c r="J100" s="126"/>
      <c r="K100" s="126"/>
      <c r="L100" s="126"/>
    </row>
    <row r="101" spans="2:14" s="159" customFormat="1">
      <c r="C101" s="8"/>
      <c r="D101" s="8"/>
      <c r="E101" s="8"/>
      <c r="F101" s="7"/>
      <c r="G101" s="174"/>
      <c r="H101" s="174"/>
      <c r="I101" s="7"/>
      <c r="J101" s="174"/>
      <c r="K101" s="174"/>
      <c r="L101" s="174"/>
    </row>
    <row r="102" spans="2:14">
      <c r="J102" s="288" t="s">
        <v>128</v>
      </c>
      <c r="K102" s="288"/>
      <c r="L102" s="288"/>
    </row>
    <row r="103" spans="2:14" s="159" customFormat="1">
      <c r="J103" s="229"/>
      <c r="K103" s="229"/>
      <c r="L103" s="229"/>
    </row>
    <row r="104" spans="2:14">
      <c r="B104" s="289" t="s">
        <v>126</v>
      </c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</row>
    <row r="105" spans="2:14">
      <c r="B105" s="289" t="s">
        <v>127</v>
      </c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</row>
    <row r="106" spans="2:14">
      <c r="B106" s="289" t="s">
        <v>327</v>
      </c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</row>
    <row r="107" spans="2:14">
      <c r="N107" s="12"/>
    </row>
    <row r="108" spans="2:14">
      <c r="B108" s="283" t="s">
        <v>29</v>
      </c>
      <c r="C108" s="283"/>
      <c r="D108" s="16" t="s">
        <v>30</v>
      </c>
      <c r="E108" s="284" t="s">
        <v>150</v>
      </c>
      <c r="F108" s="284"/>
      <c r="G108" s="284"/>
      <c r="H108" s="284"/>
      <c r="I108" s="284"/>
      <c r="J108" s="284"/>
      <c r="K108" s="284"/>
      <c r="L108" s="284"/>
    </row>
    <row r="109" spans="2:14">
      <c r="B109" s="283"/>
      <c r="C109" s="283"/>
      <c r="D109" s="16" t="s">
        <v>31</v>
      </c>
      <c r="E109" s="284">
        <v>104021</v>
      </c>
      <c r="F109" s="284"/>
      <c r="G109" s="284"/>
      <c r="H109" s="284"/>
      <c r="I109" s="284"/>
      <c r="J109" s="284"/>
      <c r="K109" s="284"/>
      <c r="L109" s="284"/>
    </row>
    <row r="110" spans="2:14"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</row>
    <row r="111" spans="2:14" ht="16.5" customHeight="1">
      <c r="B111" s="283" t="s">
        <v>32</v>
      </c>
      <c r="C111" s="283"/>
      <c r="D111" s="16" t="s">
        <v>30</v>
      </c>
      <c r="E111" s="284" t="s">
        <v>150</v>
      </c>
      <c r="F111" s="284"/>
      <c r="G111" s="284"/>
      <c r="H111" s="284"/>
      <c r="I111" s="284"/>
      <c r="J111" s="284"/>
      <c r="K111" s="284"/>
      <c r="L111" s="284"/>
    </row>
    <row r="112" spans="2:14">
      <c r="B112" s="283"/>
      <c r="C112" s="283"/>
      <c r="D112" s="16" t="s">
        <v>31</v>
      </c>
      <c r="E112" s="284">
        <v>104021</v>
      </c>
      <c r="F112" s="284"/>
      <c r="G112" s="284"/>
      <c r="H112" s="284"/>
      <c r="I112" s="284"/>
      <c r="J112" s="284"/>
      <c r="K112" s="284"/>
      <c r="L112" s="284"/>
    </row>
    <row r="113" spans="2:12"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</row>
    <row r="114" spans="2:12">
      <c r="B114" s="283" t="s">
        <v>33</v>
      </c>
      <c r="C114" s="283"/>
      <c r="D114" s="283"/>
      <c r="E114" s="284" t="s">
        <v>150</v>
      </c>
      <c r="F114" s="284"/>
      <c r="G114" s="284"/>
      <c r="H114" s="284"/>
      <c r="I114" s="284"/>
      <c r="J114" s="284"/>
      <c r="K114" s="284"/>
      <c r="L114" s="284"/>
    </row>
    <row r="115" spans="2:12">
      <c r="B115" s="255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</row>
    <row r="116" spans="2:12">
      <c r="B116" s="283" t="s">
        <v>34</v>
      </c>
      <c r="C116" s="283"/>
      <c r="D116" s="283"/>
      <c r="E116" s="284">
        <v>1006</v>
      </c>
      <c r="F116" s="284"/>
      <c r="G116" s="284"/>
      <c r="H116" s="284"/>
      <c r="I116" s="284"/>
      <c r="J116" s="284"/>
      <c r="K116" s="284"/>
      <c r="L116" s="284"/>
    </row>
    <row r="117" spans="2:12">
      <c r="B117" s="266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</row>
    <row r="118" spans="2:12">
      <c r="B118" s="283" t="s">
        <v>35</v>
      </c>
      <c r="C118" s="283"/>
      <c r="D118" s="283"/>
      <c r="E118" s="284">
        <v>1</v>
      </c>
      <c r="F118" s="284"/>
      <c r="G118" s="284"/>
      <c r="H118" s="284"/>
      <c r="I118" s="284"/>
      <c r="J118" s="284"/>
      <c r="K118" s="284"/>
      <c r="L118" s="284"/>
    </row>
    <row r="119" spans="2:12">
      <c r="B119" s="255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</row>
    <row r="120" spans="2:12">
      <c r="B120" s="286" t="s">
        <v>36</v>
      </c>
      <c r="C120" s="286"/>
      <c r="D120" s="16" t="s">
        <v>37</v>
      </c>
      <c r="E120" s="287" t="s">
        <v>148</v>
      </c>
      <c r="F120" s="287"/>
      <c r="G120" s="287"/>
      <c r="H120" s="287"/>
      <c r="I120" s="287"/>
      <c r="J120" s="287"/>
      <c r="K120" s="287"/>
      <c r="L120" s="287"/>
    </row>
    <row r="121" spans="2:12">
      <c r="B121" s="286"/>
      <c r="C121" s="286"/>
      <c r="D121" s="16" t="s">
        <v>38</v>
      </c>
      <c r="E121" s="287" t="s">
        <v>148</v>
      </c>
      <c r="F121" s="287"/>
      <c r="G121" s="287"/>
      <c r="H121" s="287"/>
      <c r="I121" s="287"/>
      <c r="J121" s="287"/>
      <c r="K121" s="287"/>
      <c r="L121" s="287"/>
    </row>
    <row r="122" spans="2:12">
      <c r="B122" s="286"/>
      <c r="C122" s="286"/>
      <c r="D122" s="16" t="s">
        <v>39</v>
      </c>
      <c r="E122" s="287" t="s">
        <v>149</v>
      </c>
      <c r="F122" s="287"/>
      <c r="G122" s="287"/>
      <c r="H122" s="287"/>
      <c r="I122" s="287"/>
      <c r="J122" s="287"/>
      <c r="K122" s="287"/>
      <c r="L122" s="287"/>
    </row>
    <row r="123" spans="2:12" ht="16.5" customHeight="1">
      <c r="B123" s="300"/>
      <c r="C123" s="300"/>
      <c r="D123" s="300"/>
      <c r="E123" s="300"/>
      <c r="F123" s="300"/>
      <c r="G123" s="300"/>
      <c r="H123" s="300"/>
      <c r="I123" s="300"/>
      <c r="J123" s="300"/>
      <c r="K123" s="300"/>
      <c r="L123" s="300"/>
    </row>
    <row r="124" spans="2:12" ht="27">
      <c r="B124" s="256" t="s">
        <v>40</v>
      </c>
      <c r="C124" s="257"/>
      <c r="D124" s="16" t="s">
        <v>41</v>
      </c>
      <c r="E124" s="262" t="s">
        <v>152</v>
      </c>
      <c r="F124" s="263"/>
      <c r="G124" s="263"/>
      <c r="H124" s="263"/>
      <c r="I124" s="263"/>
      <c r="J124" s="263"/>
      <c r="K124" s="263"/>
      <c r="L124" s="264"/>
    </row>
    <row r="125" spans="2:12" ht="27">
      <c r="B125" s="258"/>
      <c r="C125" s="259"/>
      <c r="D125" s="16" t="s">
        <v>42</v>
      </c>
      <c r="E125" s="284">
        <v>1006</v>
      </c>
      <c r="F125" s="284"/>
      <c r="G125" s="284"/>
      <c r="H125" s="284"/>
      <c r="I125" s="284"/>
      <c r="J125" s="284"/>
      <c r="K125" s="284"/>
      <c r="L125" s="284"/>
    </row>
    <row r="126" spans="2:12" ht="27">
      <c r="B126" s="258"/>
      <c r="C126" s="259"/>
      <c r="D126" s="16" t="s">
        <v>43</v>
      </c>
      <c r="E126" s="262" t="s">
        <v>153</v>
      </c>
      <c r="F126" s="263"/>
      <c r="G126" s="263"/>
      <c r="H126" s="263"/>
      <c r="I126" s="263"/>
      <c r="J126" s="263"/>
      <c r="K126" s="263"/>
      <c r="L126" s="264"/>
    </row>
    <row r="127" spans="2:12" ht="27">
      <c r="B127" s="260"/>
      <c r="C127" s="261"/>
      <c r="D127" s="16" t="s">
        <v>44</v>
      </c>
      <c r="E127" s="284">
        <v>11003</v>
      </c>
      <c r="F127" s="284"/>
      <c r="G127" s="284"/>
      <c r="H127" s="284"/>
      <c r="I127" s="284"/>
      <c r="J127" s="284"/>
      <c r="K127" s="284"/>
      <c r="L127" s="284"/>
    </row>
    <row r="128" spans="2:12"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</row>
    <row r="129" spans="2:15">
      <c r="B129" s="283" t="s">
        <v>45</v>
      </c>
      <c r="C129" s="283"/>
      <c r="D129" s="283"/>
      <c r="E129" s="284" t="s">
        <v>154</v>
      </c>
      <c r="F129" s="284"/>
      <c r="G129" s="284"/>
      <c r="H129" s="284"/>
      <c r="I129" s="284"/>
      <c r="J129" s="284"/>
      <c r="K129" s="284"/>
      <c r="L129" s="284"/>
    </row>
    <row r="131" spans="2:15" ht="54" customHeight="1">
      <c r="B131" s="282" t="s">
        <v>50</v>
      </c>
      <c r="C131" s="285" t="s">
        <v>1</v>
      </c>
      <c r="D131" s="285"/>
      <c r="E131" s="282" t="s">
        <v>49</v>
      </c>
      <c r="F131" s="282" t="s">
        <v>3</v>
      </c>
      <c r="G131" s="282"/>
      <c r="H131" s="282"/>
      <c r="I131" s="282" t="s">
        <v>47</v>
      </c>
      <c r="J131" s="282" t="s">
        <v>4</v>
      </c>
      <c r="K131" s="282" t="s">
        <v>5</v>
      </c>
      <c r="L131" s="282" t="s">
        <v>6</v>
      </c>
      <c r="M131" s="282" t="s">
        <v>46</v>
      </c>
      <c r="N131" s="282"/>
      <c r="O131" s="282" t="s">
        <v>7</v>
      </c>
    </row>
    <row r="132" spans="2:15" ht="54">
      <c r="B132" s="282"/>
      <c r="C132" s="17" t="s">
        <v>8</v>
      </c>
      <c r="D132" s="15" t="s">
        <v>0</v>
      </c>
      <c r="E132" s="282"/>
      <c r="F132" s="15" t="s">
        <v>48</v>
      </c>
      <c r="G132" s="15" t="s">
        <v>9</v>
      </c>
      <c r="H132" s="15" t="s">
        <v>10</v>
      </c>
      <c r="I132" s="282"/>
      <c r="J132" s="282"/>
      <c r="K132" s="282"/>
      <c r="L132" s="282"/>
      <c r="M132" s="15" t="s">
        <v>11</v>
      </c>
      <c r="N132" s="15" t="s">
        <v>12</v>
      </c>
      <c r="O132" s="282"/>
    </row>
    <row r="133" spans="2:15">
      <c r="B133" s="18" t="s">
        <v>13</v>
      </c>
      <c r="C133" s="18" t="s">
        <v>14</v>
      </c>
      <c r="D133" s="18" t="s">
        <v>15</v>
      </c>
      <c r="E133" s="18" t="s">
        <v>16</v>
      </c>
      <c r="F133" s="18" t="s">
        <v>17</v>
      </c>
      <c r="G133" s="18" t="s">
        <v>18</v>
      </c>
      <c r="H133" s="18" t="s">
        <v>19</v>
      </c>
      <c r="I133" s="18" t="s">
        <v>20</v>
      </c>
      <c r="J133" s="18" t="s">
        <v>21</v>
      </c>
      <c r="K133" s="18" t="s">
        <v>22</v>
      </c>
      <c r="L133" s="18" t="s">
        <v>23</v>
      </c>
      <c r="M133" s="18" t="s">
        <v>24</v>
      </c>
      <c r="N133" s="18" t="s">
        <v>25</v>
      </c>
      <c r="O133" s="18" t="s">
        <v>26</v>
      </c>
    </row>
    <row r="134" spans="2:15">
      <c r="B134" s="4">
        <v>1100000</v>
      </c>
      <c r="C134" s="5" t="s">
        <v>76</v>
      </c>
      <c r="D134" s="4" t="s">
        <v>28</v>
      </c>
      <c r="E134" s="197">
        <f>E136</f>
        <v>31000</v>
      </c>
      <c r="F134" s="25">
        <f t="shared" ref="F134:I134" si="2">F136</f>
        <v>0</v>
      </c>
      <c r="G134" s="25">
        <f t="shared" si="2"/>
        <v>-2033</v>
      </c>
      <c r="H134" s="25">
        <f t="shared" si="2"/>
        <v>0</v>
      </c>
      <c r="I134" s="197">
        <f t="shared" si="2"/>
        <v>28967</v>
      </c>
      <c r="J134" s="25">
        <f t="shared" ref="J134:L134" si="3">J136</f>
        <v>28967</v>
      </c>
      <c r="K134" s="25">
        <f t="shared" si="3"/>
        <v>28967</v>
      </c>
      <c r="L134" s="25">
        <f t="shared" si="3"/>
        <v>28967</v>
      </c>
      <c r="M134" s="10"/>
      <c r="N134" s="10"/>
      <c r="O134" s="10"/>
    </row>
    <row r="135" spans="2:15">
      <c r="B135" s="4">
        <v>1123000</v>
      </c>
      <c r="C135" s="6" t="s">
        <v>92</v>
      </c>
      <c r="D135" s="4" t="s">
        <v>28</v>
      </c>
      <c r="E135" s="197"/>
      <c r="F135" s="10"/>
      <c r="G135" s="10"/>
      <c r="H135" s="10"/>
      <c r="I135" s="197"/>
      <c r="J135" s="10"/>
      <c r="K135" s="10"/>
      <c r="L135" s="10"/>
      <c r="M135" s="10"/>
      <c r="N135" s="10"/>
      <c r="O135" s="10"/>
    </row>
    <row r="136" spans="2:15">
      <c r="B136" s="4">
        <v>1123400</v>
      </c>
      <c r="C136" s="5" t="s">
        <v>96</v>
      </c>
      <c r="D136" s="4">
        <v>423400</v>
      </c>
      <c r="E136" s="197">
        <v>31000</v>
      </c>
      <c r="F136" s="10"/>
      <c r="G136" s="25">
        <v>-2033</v>
      </c>
      <c r="I136" s="197">
        <f>E136+F136+H136+G136</f>
        <v>28967</v>
      </c>
      <c r="J136" s="25">
        <v>28967</v>
      </c>
      <c r="K136" s="25">
        <v>28967</v>
      </c>
      <c r="L136" s="25">
        <v>28967</v>
      </c>
      <c r="M136" s="10"/>
      <c r="N136" s="10"/>
      <c r="O136" s="10"/>
    </row>
    <row r="137" spans="2:15">
      <c r="B137" s="4">
        <v>1123500</v>
      </c>
      <c r="C137" s="5" t="s">
        <v>97</v>
      </c>
      <c r="D137" s="4">
        <v>423500</v>
      </c>
      <c r="E137" s="197"/>
      <c r="F137" s="10"/>
      <c r="G137" s="10"/>
      <c r="H137" s="10"/>
      <c r="I137" s="197"/>
      <c r="J137" s="10"/>
      <c r="K137" s="10"/>
      <c r="L137" s="10"/>
      <c r="M137" s="10"/>
      <c r="N137" s="10"/>
      <c r="O137" s="10"/>
    </row>
    <row r="138" spans="2:15">
      <c r="B138" s="4">
        <v>1123600</v>
      </c>
      <c r="C138" s="5" t="s">
        <v>98</v>
      </c>
      <c r="D138" s="4">
        <v>423600</v>
      </c>
      <c r="E138" s="197"/>
      <c r="F138" s="10"/>
      <c r="G138" s="10"/>
      <c r="H138" s="10"/>
      <c r="I138" s="197"/>
      <c r="J138" s="10"/>
      <c r="K138" s="10"/>
      <c r="L138" s="10"/>
      <c r="M138" s="10"/>
      <c r="N138" s="10"/>
      <c r="O138" s="10"/>
    </row>
    <row r="139" spans="2:15">
      <c r="B139" s="4">
        <v>1123800</v>
      </c>
      <c r="C139" s="5" t="s">
        <v>100</v>
      </c>
      <c r="D139" s="4">
        <v>423900</v>
      </c>
      <c r="E139" s="197"/>
      <c r="F139" s="10"/>
      <c r="G139" s="10"/>
      <c r="H139" s="10"/>
      <c r="I139" s="197"/>
      <c r="J139" s="10"/>
      <c r="K139" s="10"/>
      <c r="L139" s="10"/>
      <c r="M139" s="10"/>
      <c r="N139" s="10"/>
      <c r="O139" s="10"/>
    </row>
    <row r="140" spans="2:15">
      <c r="B140" s="4">
        <v>1000000</v>
      </c>
      <c r="C140" s="4" t="s">
        <v>215</v>
      </c>
      <c r="D140" s="4"/>
      <c r="E140" s="197">
        <f>E134</f>
        <v>31000</v>
      </c>
      <c r="F140" s="25">
        <f t="shared" ref="F140:H140" si="4">F134</f>
        <v>0</v>
      </c>
      <c r="G140" s="25">
        <f t="shared" si="4"/>
        <v>-2033</v>
      </c>
      <c r="H140" s="25">
        <f t="shared" si="4"/>
        <v>0</v>
      </c>
      <c r="I140" s="197">
        <f>I134</f>
        <v>28967</v>
      </c>
      <c r="J140" s="25">
        <f>J134</f>
        <v>28967</v>
      </c>
      <c r="K140" s="25">
        <f>K134</f>
        <v>28967</v>
      </c>
      <c r="L140" s="25">
        <f>L134</f>
        <v>28967</v>
      </c>
      <c r="M140" s="10"/>
      <c r="N140" s="10"/>
      <c r="O140" s="10"/>
    </row>
    <row r="143" spans="2:15">
      <c r="C143" s="161" t="s">
        <v>329</v>
      </c>
      <c r="D143" s="253" t="s">
        <v>70</v>
      </c>
      <c r="E143" s="253"/>
      <c r="F143" s="253"/>
      <c r="G143" s="252" t="s">
        <v>71</v>
      </c>
      <c r="H143" s="252"/>
      <c r="J143" s="254" t="s">
        <v>155</v>
      </c>
      <c r="K143" s="254"/>
      <c r="L143" s="254"/>
    </row>
    <row r="144" spans="2:15">
      <c r="C144" s="8"/>
      <c r="D144" s="8"/>
      <c r="E144" s="1"/>
      <c r="G144" s="252" t="s">
        <v>72</v>
      </c>
      <c r="H144" s="252"/>
      <c r="J144" s="252" t="s">
        <v>73</v>
      </c>
      <c r="K144" s="252"/>
      <c r="L144" s="252"/>
    </row>
    <row r="145" spans="2:14">
      <c r="C145" s="14" t="s">
        <v>74</v>
      </c>
      <c r="D145" s="8"/>
      <c r="E145" s="8"/>
      <c r="F145" s="8"/>
      <c r="G145" s="8"/>
      <c r="H145" s="8"/>
      <c r="I145" s="8"/>
    </row>
    <row r="146" spans="2:14" ht="16.5" customHeight="1">
      <c r="C146" s="8"/>
      <c r="D146" s="253" t="s">
        <v>75</v>
      </c>
      <c r="E146" s="253"/>
      <c r="F146" s="253"/>
      <c r="G146" s="252" t="s">
        <v>71</v>
      </c>
      <c r="H146" s="252"/>
      <c r="I146" s="7"/>
      <c r="J146" s="254" t="s">
        <v>242</v>
      </c>
      <c r="K146" s="254"/>
      <c r="L146" s="254"/>
    </row>
    <row r="147" spans="2:14">
      <c r="C147" s="8"/>
      <c r="D147" s="8"/>
      <c r="E147" s="8"/>
      <c r="F147" s="7"/>
      <c r="G147" s="252" t="s">
        <v>72</v>
      </c>
      <c r="H147" s="252"/>
      <c r="I147" s="7"/>
      <c r="J147" s="252" t="s">
        <v>73</v>
      </c>
      <c r="K147" s="252"/>
      <c r="L147" s="252"/>
    </row>
    <row r="148" spans="2:14" s="159" customFormat="1">
      <c r="C148" s="8"/>
      <c r="D148" s="8"/>
      <c r="E148" s="8"/>
      <c r="F148" s="7"/>
      <c r="G148" s="177"/>
      <c r="H148" s="177"/>
      <c r="I148" s="7"/>
      <c r="J148" s="177"/>
      <c r="K148" s="177"/>
      <c r="L148" s="177"/>
    </row>
    <row r="149" spans="2:14" s="159" customFormat="1">
      <c r="C149" s="8"/>
      <c r="D149" s="8"/>
      <c r="E149" s="8"/>
      <c r="F149" s="7"/>
      <c r="G149" s="178"/>
      <c r="H149" s="178"/>
      <c r="I149" s="7"/>
      <c r="J149" s="178"/>
      <c r="K149" s="178"/>
      <c r="L149" s="178"/>
    </row>
    <row r="150" spans="2:14" s="159" customFormat="1">
      <c r="C150" s="8"/>
      <c r="D150" s="8"/>
      <c r="E150" s="8"/>
      <c r="F150" s="7"/>
      <c r="G150" s="178"/>
      <c r="H150" s="178"/>
      <c r="I150" s="7"/>
      <c r="J150" s="178"/>
      <c r="K150" s="178"/>
      <c r="L150" s="178"/>
    </row>
    <row r="151" spans="2:14" s="159" customFormat="1">
      <c r="J151" s="288" t="s">
        <v>128</v>
      </c>
      <c r="K151" s="288"/>
      <c r="L151" s="288"/>
    </row>
    <row r="152" spans="2:14" s="159" customFormat="1">
      <c r="J152" s="182"/>
      <c r="K152" s="182"/>
      <c r="L152" s="182"/>
    </row>
    <row r="153" spans="2:14" s="159" customFormat="1">
      <c r="B153" s="289" t="s">
        <v>126</v>
      </c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</row>
    <row r="154" spans="2:14" s="159" customFormat="1">
      <c r="B154" s="289" t="s">
        <v>127</v>
      </c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</row>
    <row r="155" spans="2:14" s="159" customFormat="1">
      <c r="B155" s="289" t="s">
        <v>327</v>
      </c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</row>
    <row r="156" spans="2:14" s="159" customFormat="1">
      <c r="N156" s="12"/>
    </row>
    <row r="157" spans="2:14" s="159" customFormat="1">
      <c r="B157" s="291" t="s">
        <v>29</v>
      </c>
      <c r="C157" s="292"/>
      <c r="D157" s="181" t="s">
        <v>30</v>
      </c>
      <c r="E157" s="265" t="s">
        <v>150</v>
      </c>
      <c r="F157" s="266"/>
      <c r="G157" s="266"/>
      <c r="H157" s="266"/>
      <c r="I157" s="266"/>
      <c r="J157" s="266"/>
      <c r="K157" s="266"/>
      <c r="L157" s="267"/>
    </row>
    <row r="158" spans="2:14" s="159" customFormat="1">
      <c r="B158" s="293"/>
      <c r="C158" s="294"/>
      <c r="D158" s="181" t="s">
        <v>31</v>
      </c>
      <c r="E158" s="265">
        <v>104021</v>
      </c>
      <c r="F158" s="266"/>
      <c r="G158" s="266"/>
      <c r="H158" s="266"/>
      <c r="I158" s="266"/>
      <c r="J158" s="266"/>
      <c r="K158" s="266"/>
      <c r="L158" s="267"/>
    </row>
    <row r="159" spans="2:14" s="159" customFormat="1">
      <c r="B159" s="255"/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</row>
    <row r="160" spans="2:14" s="159" customFormat="1">
      <c r="B160" s="291" t="s">
        <v>32</v>
      </c>
      <c r="C160" s="292"/>
      <c r="D160" s="181" t="s">
        <v>30</v>
      </c>
      <c r="E160" s="265" t="s">
        <v>150</v>
      </c>
      <c r="F160" s="266"/>
      <c r="G160" s="266"/>
      <c r="H160" s="266"/>
      <c r="I160" s="266"/>
      <c r="J160" s="266"/>
      <c r="K160" s="266"/>
      <c r="L160" s="267"/>
    </row>
    <row r="161" spans="2:12" s="159" customFormat="1">
      <c r="B161" s="293"/>
      <c r="C161" s="294"/>
      <c r="D161" s="181" t="s">
        <v>31</v>
      </c>
      <c r="E161" s="265">
        <v>104021</v>
      </c>
      <c r="F161" s="266"/>
      <c r="G161" s="266"/>
      <c r="H161" s="266"/>
      <c r="I161" s="266"/>
      <c r="J161" s="266"/>
      <c r="K161" s="266"/>
      <c r="L161" s="267"/>
    </row>
    <row r="162" spans="2:12" s="159" customFormat="1">
      <c r="B162" s="266"/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</row>
    <row r="163" spans="2:12" s="159" customFormat="1">
      <c r="B163" s="268" t="s">
        <v>33</v>
      </c>
      <c r="C163" s="269"/>
      <c r="D163" s="270"/>
      <c r="E163" s="265" t="s">
        <v>150</v>
      </c>
      <c r="F163" s="266"/>
      <c r="G163" s="266"/>
      <c r="H163" s="266"/>
      <c r="I163" s="266"/>
      <c r="J163" s="266"/>
      <c r="K163" s="266"/>
      <c r="L163" s="267"/>
    </row>
    <row r="164" spans="2:12" s="159" customFormat="1"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</row>
    <row r="165" spans="2:12" s="159" customFormat="1">
      <c r="B165" s="268" t="s">
        <v>34</v>
      </c>
      <c r="C165" s="269"/>
      <c r="D165" s="270"/>
      <c r="E165" s="265">
        <v>1006</v>
      </c>
      <c r="F165" s="266"/>
      <c r="G165" s="266"/>
      <c r="H165" s="266"/>
      <c r="I165" s="266"/>
      <c r="J165" s="266"/>
      <c r="K165" s="266"/>
      <c r="L165" s="267"/>
    </row>
    <row r="166" spans="2:12" s="159" customFormat="1">
      <c r="B166" s="266"/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</row>
    <row r="167" spans="2:12" s="159" customFormat="1">
      <c r="B167" s="268" t="s">
        <v>35</v>
      </c>
      <c r="C167" s="269"/>
      <c r="D167" s="270"/>
      <c r="E167" s="265">
        <v>1</v>
      </c>
      <c r="F167" s="266"/>
      <c r="G167" s="266"/>
      <c r="H167" s="266"/>
      <c r="I167" s="266"/>
      <c r="J167" s="266"/>
      <c r="K167" s="266"/>
      <c r="L167" s="267"/>
    </row>
    <row r="168" spans="2:12" s="159" customFormat="1">
      <c r="B168" s="255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</row>
    <row r="169" spans="2:12" s="159" customFormat="1">
      <c r="B169" s="271" t="s">
        <v>36</v>
      </c>
      <c r="C169" s="272"/>
      <c r="D169" s="181" t="s">
        <v>37</v>
      </c>
      <c r="E169" s="277" t="s">
        <v>148</v>
      </c>
      <c r="F169" s="278"/>
      <c r="G169" s="278"/>
      <c r="H169" s="278"/>
      <c r="I169" s="278"/>
      <c r="J169" s="278"/>
      <c r="K169" s="278"/>
      <c r="L169" s="279"/>
    </row>
    <row r="170" spans="2:12" s="159" customFormat="1">
      <c r="B170" s="273"/>
      <c r="C170" s="274"/>
      <c r="D170" s="181" t="s">
        <v>38</v>
      </c>
      <c r="E170" s="277" t="s">
        <v>148</v>
      </c>
      <c r="F170" s="278"/>
      <c r="G170" s="278"/>
      <c r="H170" s="278"/>
      <c r="I170" s="278"/>
      <c r="J170" s="278"/>
      <c r="K170" s="278"/>
      <c r="L170" s="279"/>
    </row>
    <row r="171" spans="2:12" s="159" customFormat="1">
      <c r="B171" s="275"/>
      <c r="C171" s="276"/>
      <c r="D171" s="181" t="s">
        <v>39</v>
      </c>
      <c r="E171" s="277" t="s">
        <v>149</v>
      </c>
      <c r="F171" s="278"/>
      <c r="G171" s="278"/>
      <c r="H171" s="278"/>
      <c r="I171" s="278"/>
      <c r="J171" s="278"/>
      <c r="K171" s="278"/>
      <c r="L171" s="279"/>
    </row>
    <row r="172" spans="2:12" s="159" customFormat="1"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</row>
    <row r="173" spans="2:12" s="159" customFormat="1" ht="27">
      <c r="B173" s="256" t="s">
        <v>40</v>
      </c>
      <c r="C173" s="257"/>
      <c r="D173" s="181" t="s">
        <v>41</v>
      </c>
      <c r="E173" s="262" t="s">
        <v>224</v>
      </c>
      <c r="F173" s="263"/>
      <c r="G173" s="263"/>
      <c r="H173" s="263"/>
      <c r="I173" s="263"/>
      <c r="J173" s="263"/>
      <c r="K173" s="263"/>
      <c r="L173" s="264"/>
    </row>
    <row r="174" spans="2:12" s="159" customFormat="1" ht="27">
      <c r="B174" s="258"/>
      <c r="C174" s="259"/>
      <c r="D174" s="181" t="s">
        <v>42</v>
      </c>
      <c r="E174" s="265">
        <v>1006</v>
      </c>
      <c r="F174" s="266"/>
      <c r="G174" s="266"/>
      <c r="H174" s="266"/>
      <c r="I174" s="266"/>
      <c r="J174" s="266"/>
      <c r="K174" s="266"/>
      <c r="L174" s="267"/>
    </row>
    <row r="175" spans="2:12" s="159" customFormat="1" ht="27">
      <c r="B175" s="258"/>
      <c r="C175" s="259"/>
      <c r="D175" s="181" t="s">
        <v>43</v>
      </c>
      <c r="E175" s="262" t="s">
        <v>240</v>
      </c>
      <c r="F175" s="263"/>
      <c r="G175" s="263"/>
      <c r="H175" s="263"/>
      <c r="I175" s="263"/>
      <c r="J175" s="263"/>
      <c r="K175" s="263"/>
      <c r="L175" s="264"/>
    </row>
    <row r="176" spans="2:12" s="159" customFormat="1" ht="27">
      <c r="B176" s="260"/>
      <c r="C176" s="261"/>
      <c r="D176" s="181" t="s">
        <v>44</v>
      </c>
      <c r="E176" s="265">
        <v>11002</v>
      </c>
      <c r="F176" s="266"/>
      <c r="G176" s="266"/>
      <c r="H176" s="266"/>
      <c r="I176" s="266"/>
      <c r="J176" s="266"/>
      <c r="K176" s="266"/>
      <c r="L176" s="267"/>
    </row>
    <row r="177" spans="2:15" s="159" customFormat="1"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</row>
    <row r="178" spans="2:15" s="159" customFormat="1">
      <c r="B178" s="268" t="s">
        <v>45</v>
      </c>
      <c r="C178" s="269"/>
      <c r="D178" s="270"/>
      <c r="E178" s="265" t="s">
        <v>154</v>
      </c>
      <c r="F178" s="266"/>
      <c r="G178" s="266"/>
      <c r="H178" s="266"/>
      <c r="I178" s="266"/>
      <c r="J178" s="266"/>
      <c r="K178" s="266"/>
      <c r="L178" s="267"/>
    </row>
    <row r="179" spans="2:15" s="159" customFormat="1"/>
    <row r="180" spans="2:15" s="159" customFormat="1" ht="73.5" customHeight="1">
      <c r="B180" s="295" t="s">
        <v>50</v>
      </c>
      <c r="C180" s="297" t="s">
        <v>1</v>
      </c>
      <c r="D180" s="298"/>
      <c r="E180" s="295" t="s">
        <v>49</v>
      </c>
      <c r="F180" s="280" t="s">
        <v>3</v>
      </c>
      <c r="G180" s="299"/>
      <c r="H180" s="281"/>
      <c r="I180" s="295" t="s">
        <v>47</v>
      </c>
      <c r="J180" s="295" t="s">
        <v>4</v>
      </c>
      <c r="K180" s="295" t="s">
        <v>5</v>
      </c>
      <c r="L180" s="295" t="s">
        <v>6</v>
      </c>
      <c r="M180" s="280" t="s">
        <v>46</v>
      </c>
      <c r="N180" s="281"/>
      <c r="O180" s="282" t="s">
        <v>7</v>
      </c>
    </row>
    <row r="181" spans="2:15" s="159" customFormat="1" ht="54">
      <c r="B181" s="296"/>
      <c r="C181" s="180" t="s">
        <v>8</v>
      </c>
      <c r="D181" s="179" t="s">
        <v>0</v>
      </c>
      <c r="E181" s="296"/>
      <c r="F181" s="179" t="s">
        <v>48</v>
      </c>
      <c r="G181" s="179" t="s">
        <v>9</v>
      </c>
      <c r="H181" s="179" t="s">
        <v>10</v>
      </c>
      <c r="I181" s="296"/>
      <c r="J181" s="296"/>
      <c r="K181" s="296"/>
      <c r="L181" s="296"/>
      <c r="M181" s="179" t="s">
        <v>11</v>
      </c>
      <c r="N181" s="179" t="s">
        <v>12</v>
      </c>
      <c r="O181" s="282"/>
    </row>
    <row r="182" spans="2:15" s="159" customFormat="1">
      <c r="B182" s="183" t="s">
        <v>13</v>
      </c>
      <c r="C182" s="183" t="s">
        <v>14</v>
      </c>
      <c r="D182" s="183" t="s">
        <v>15</v>
      </c>
      <c r="E182" s="183" t="s">
        <v>16</v>
      </c>
      <c r="F182" s="183" t="s">
        <v>17</v>
      </c>
      <c r="G182" s="183" t="s">
        <v>18</v>
      </c>
      <c r="H182" s="183" t="s">
        <v>19</v>
      </c>
      <c r="I182" s="183" t="s">
        <v>20</v>
      </c>
      <c r="J182" s="183" t="s">
        <v>21</v>
      </c>
      <c r="K182" s="183" t="s">
        <v>22</v>
      </c>
      <c r="L182" s="183" t="s">
        <v>23</v>
      </c>
      <c r="M182" s="183" t="s">
        <v>24</v>
      </c>
      <c r="N182" s="183" t="s">
        <v>25</v>
      </c>
      <c r="O182" s="183" t="s">
        <v>26</v>
      </c>
    </row>
    <row r="183" spans="2:15" s="159" customFormat="1">
      <c r="B183" s="4">
        <v>1100000</v>
      </c>
      <c r="C183" s="5" t="s">
        <v>76</v>
      </c>
      <c r="D183" s="4" t="s">
        <v>28</v>
      </c>
      <c r="E183" s="197">
        <f>E184+E186</f>
        <v>387693</v>
      </c>
      <c r="F183" s="197">
        <f t="shared" ref="F183:H183" si="5">F184+F186</f>
        <v>0</v>
      </c>
      <c r="G183" s="197">
        <f t="shared" si="5"/>
        <v>115000</v>
      </c>
      <c r="H183" s="197">
        <f t="shared" si="5"/>
        <v>68285</v>
      </c>
      <c r="I183" s="197">
        <f t="shared" ref="I183:I186" si="6">E183+F183+G183+H183</f>
        <v>570978</v>
      </c>
      <c r="J183" s="197">
        <f>J184+J186</f>
        <v>570938.47</v>
      </c>
      <c r="K183" s="197">
        <f t="shared" ref="K183:L183" si="7">K184+K186</f>
        <v>570938.47</v>
      </c>
      <c r="L183" s="197">
        <f t="shared" si="7"/>
        <v>570938.47</v>
      </c>
      <c r="M183" s="160"/>
      <c r="N183" s="160"/>
      <c r="O183" s="160"/>
    </row>
    <row r="184" spans="2:15" s="159" customFormat="1">
      <c r="B184" s="4">
        <v>1123000</v>
      </c>
      <c r="C184" s="6" t="s">
        <v>92</v>
      </c>
      <c r="D184" s="4" t="s">
        <v>28</v>
      </c>
      <c r="E184" s="197">
        <f>E185</f>
        <v>385000</v>
      </c>
      <c r="F184" s="197">
        <f t="shared" ref="F184:H184" si="8">F185</f>
        <v>0</v>
      </c>
      <c r="G184" s="197">
        <f t="shared" si="8"/>
        <v>115000</v>
      </c>
      <c r="H184" s="197">
        <f t="shared" si="8"/>
        <v>67538.5</v>
      </c>
      <c r="I184" s="197">
        <f t="shared" si="6"/>
        <v>567538.5</v>
      </c>
      <c r="J184" s="197">
        <f>J185</f>
        <v>567538.46</v>
      </c>
      <c r="K184" s="197">
        <f t="shared" ref="K184:L184" si="9">K185</f>
        <v>567538.46</v>
      </c>
      <c r="L184" s="197">
        <f t="shared" si="9"/>
        <v>567538.46</v>
      </c>
      <c r="M184" s="160"/>
      <c r="N184" s="160"/>
      <c r="O184" s="160"/>
    </row>
    <row r="185" spans="2:15" s="159" customFormat="1">
      <c r="B185" s="4">
        <v>1123800</v>
      </c>
      <c r="C185" s="5" t="s">
        <v>100</v>
      </c>
      <c r="D185" s="4">
        <v>423900</v>
      </c>
      <c r="E185" s="197">
        <v>385000</v>
      </c>
      <c r="F185" s="25"/>
      <c r="G185" s="197">
        <v>115000</v>
      </c>
      <c r="H185" s="197">
        <f>40000+30000-2000-461.5</f>
        <v>67538.5</v>
      </c>
      <c r="I185" s="197">
        <f t="shared" si="6"/>
        <v>567538.5</v>
      </c>
      <c r="J185" s="197">
        <v>567538.46</v>
      </c>
      <c r="K185" s="197">
        <v>567538.46</v>
      </c>
      <c r="L185" s="197">
        <v>567538.46</v>
      </c>
      <c r="M185" s="160"/>
      <c r="N185" s="160"/>
      <c r="O185" s="160"/>
    </row>
    <row r="186" spans="2:15" s="159" customFormat="1">
      <c r="B186" s="4">
        <v>1176000</v>
      </c>
      <c r="C186" s="6" t="s">
        <v>63</v>
      </c>
      <c r="D186" s="4" t="s">
        <v>28</v>
      </c>
      <c r="E186" s="197">
        <f>E187</f>
        <v>2693</v>
      </c>
      <c r="F186" s="197">
        <f t="shared" ref="F186:H186" si="10">F187</f>
        <v>0</v>
      </c>
      <c r="G186" s="197">
        <f t="shared" si="10"/>
        <v>0</v>
      </c>
      <c r="H186" s="197">
        <f t="shared" si="10"/>
        <v>746.5</v>
      </c>
      <c r="I186" s="197">
        <f t="shared" si="6"/>
        <v>3439.5</v>
      </c>
      <c r="J186" s="197">
        <f>J187</f>
        <v>3400.01</v>
      </c>
      <c r="K186" s="197">
        <f t="shared" ref="K186:L186" si="11">K187</f>
        <v>3400.01</v>
      </c>
      <c r="L186" s="197">
        <f t="shared" si="11"/>
        <v>3400.01</v>
      </c>
      <c r="M186" s="160"/>
      <c r="N186" s="160"/>
      <c r="O186" s="160"/>
    </row>
    <row r="187" spans="2:15" s="159" customFormat="1">
      <c r="B187" s="4">
        <v>1176100</v>
      </c>
      <c r="C187" s="5" t="s">
        <v>119</v>
      </c>
      <c r="D187" s="4">
        <v>486100</v>
      </c>
      <c r="E187" s="197">
        <v>2693</v>
      </c>
      <c r="F187" s="160"/>
      <c r="G187" s="197"/>
      <c r="H187" s="197">
        <f>461.5+285</f>
        <v>746.5</v>
      </c>
      <c r="I187" s="197">
        <f t="shared" ref="I187" si="12">E187+F187+G187+H187</f>
        <v>3439.5</v>
      </c>
      <c r="J187" s="197">
        <v>3400.01</v>
      </c>
      <c r="K187" s="197">
        <v>3400.01</v>
      </c>
      <c r="L187" s="197">
        <v>3400.01</v>
      </c>
      <c r="M187" s="160"/>
      <c r="N187" s="160"/>
      <c r="O187" s="160"/>
    </row>
    <row r="188" spans="2:15" s="159" customFormat="1">
      <c r="B188" s="4">
        <v>1000000</v>
      </c>
      <c r="C188" s="4" t="s">
        <v>214</v>
      </c>
      <c r="D188" s="4"/>
      <c r="E188" s="197">
        <f>E183</f>
        <v>387693</v>
      </c>
      <c r="F188" s="25"/>
      <c r="G188" s="197">
        <f t="shared" ref="G188:H188" si="13">G183</f>
        <v>115000</v>
      </c>
      <c r="H188" s="197">
        <f t="shared" si="13"/>
        <v>68285</v>
      </c>
      <c r="I188" s="197">
        <f>I183</f>
        <v>570978</v>
      </c>
      <c r="J188" s="197">
        <f>J183</f>
        <v>570938.47</v>
      </c>
      <c r="K188" s="197">
        <f>K183</f>
        <v>570938.47</v>
      </c>
      <c r="L188" s="197">
        <f>L183</f>
        <v>570938.47</v>
      </c>
      <c r="M188" s="160"/>
      <c r="N188" s="160"/>
      <c r="O188" s="160"/>
    </row>
    <row r="189" spans="2:15" s="159" customFormat="1">
      <c r="B189" s="56"/>
      <c r="C189" s="56"/>
      <c r="D189" s="56"/>
      <c r="E189" s="226"/>
      <c r="F189" s="57"/>
      <c r="G189" s="226"/>
      <c r="H189" s="226"/>
      <c r="I189" s="226"/>
      <c r="J189" s="226"/>
      <c r="K189" s="226"/>
      <c r="L189" s="226"/>
      <c r="M189" s="58"/>
      <c r="N189" s="58"/>
      <c r="O189" s="58"/>
    </row>
    <row r="190" spans="2:15" s="159" customFormat="1">
      <c r="B190" s="56"/>
      <c r="C190" s="56"/>
      <c r="D190" s="56"/>
      <c r="E190" s="226"/>
      <c r="F190" s="57"/>
      <c r="G190" s="226"/>
      <c r="H190" s="226"/>
      <c r="I190" s="226"/>
      <c r="J190" s="226"/>
      <c r="K190" s="226"/>
      <c r="L190" s="226"/>
      <c r="M190" s="58"/>
      <c r="N190" s="58"/>
      <c r="O190" s="58"/>
    </row>
    <row r="191" spans="2:15" s="159" customFormat="1"/>
    <row r="192" spans="2:15" s="159" customFormat="1">
      <c r="C192" s="161" t="s">
        <v>329</v>
      </c>
      <c r="D192" s="253" t="s">
        <v>70</v>
      </c>
      <c r="E192" s="253"/>
      <c r="F192" s="253"/>
      <c r="G192" s="252" t="s">
        <v>71</v>
      </c>
      <c r="H192" s="252"/>
      <c r="J192" s="254" t="s">
        <v>155</v>
      </c>
      <c r="K192" s="254"/>
      <c r="L192" s="254"/>
    </row>
    <row r="193" spans="1:15" s="159" customFormat="1">
      <c r="C193" s="8"/>
      <c r="D193" s="8"/>
      <c r="E193" s="1"/>
      <c r="G193" s="252" t="s">
        <v>72</v>
      </c>
      <c r="H193" s="252"/>
      <c r="J193" s="252" t="s">
        <v>73</v>
      </c>
      <c r="K193" s="252"/>
      <c r="L193" s="252"/>
    </row>
    <row r="194" spans="1:15" s="159" customFormat="1">
      <c r="C194" s="178" t="s">
        <v>74</v>
      </c>
      <c r="D194" s="8"/>
      <c r="E194" s="8"/>
      <c r="F194" s="8"/>
      <c r="G194" s="8"/>
      <c r="H194" s="8"/>
      <c r="I194" s="8"/>
    </row>
    <row r="195" spans="1:15" s="159" customFormat="1">
      <c r="C195" s="8"/>
      <c r="D195" s="253" t="s">
        <v>75</v>
      </c>
      <c r="E195" s="253"/>
      <c r="F195" s="253"/>
      <c r="G195" s="252" t="s">
        <v>71</v>
      </c>
      <c r="H195" s="252"/>
      <c r="I195" s="7"/>
      <c r="J195" s="254" t="s">
        <v>242</v>
      </c>
      <c r="K195" s="254"/>
      <c r="L195" s="254"/>
    </row>
    <row r="196" spans="1:15" s="159" customFormat="1">
      <c r="C196" s="8"/>
      <c r="D196" s="8"/>
      <c r="E196" s="8"/>
      <c r="F196" s="7"/>
      <c r="G196" s="252" t="s">
        <v>72</v>
      </c>
      <c r="H196" s="252"/>
      <c r="I196" s="7"/>
      <c r="J196" s="252" t="s">
        <v>73</v>
      </c>
      <c r="K196" s="252"/>
      <c r="L196" s="252"/>
    </row>
    <row r="197" spans="1:15" s="159" customFormat="1">
      <c r="A197" s="9"/>
      <c r="B197" s="9"/>
      <c r="C197" s="9"/>
      <c r="D197" s="9"/>
      <c r="E197" s="9"/>
      <c r="F197" s="9"/>
      <c r="G197" s="9"/>
      <c r="H197" s="9"/>
      <c r="I197" s="9"/>
      <c r="J197" s="288" t="s">
        <v>128</v>
      </c>
      <c r="K197" s="288"/>
      <c r="L197" s="288"/>
      <c r="M197" s="9"/>
      <c r="N197" s="9"/>
      <c r="O197" s="9"/>
    </row>
    <row r="198" spans="1:15" s="159" customFormat="1">
      <c r="A198" s="9"/>
      <c r="B198" s="9"/>
      <c r="C198" s="9"/>
      <c r="D198" s="9"/>
      <c r="E198" s="9"/>
      <c r="F198" s="9"/>
      <c r="G198" s="9"/>
      <c r="H198" s="9"/>
      <c r="I198" s="9"/>
      <c r="J198" s="101"/>
      <c r="K198" s="101"/>
      <c r="L198" s="101"/>
      <c r="M198" s="9"/>
      <c r="N198" s="9"/>
      <c r="O198" s="9"/>
    </row>
    <row r="199" spans="1:15" s="159" customFormat="1">
      <c r="A199" s="9"/>
      <c r="B199" s="289" t="s">
        <v>126</v>
      </c>
      <c r="C199" s="289"/>
      <c r="D199" s="289"/>
      <c r="E199" s="289"/>
      <c r="F199" s="289"/>
      <c r="G199" s="289"/>
      <c r="H199" s="289"/>
      <c r="I199" s="289"/>
      <c r="J199" s="289"/>
      <c r="K199" s="289"/>
      <c r="L199" s="289"/>
      <c r="M199" s="9"/>
      <c r="N199" s="9"/>
      <c r="O199" s="9"/>
    </row>
    <row r="200" spans="1:15" s="159" customFormat="1">
      <c r="A200" s="9"/>
      <c r="B200" s="289" t="s">
        <v>127</v>
      </c>
      <c r="C200" s="289"/>
      <c r="D200" s="289"/>
      <c r="E200" s="289"/>
      <c r="F200" s="289"/>
      <c r="G200" s="289"/>
      <c r="H200" s="289"/>
      <c r="I200" s="289"/>
      <c r="J200" s="289"/>
      <c r="K200" s="289"/>
      <c r="L200" s="289"/>
      <c r="M200" s="9"/>
      <c r="N200" s="9"/>
      <c r="O200" s="9"/>
    </row>
    <row r="201" spans="1:15" s="159" customFormat="1">
      <c r="A201" s="9"/>
      <c r="B201" s="289" t="s">
        <v>327</v>
      </c>
      <c r="C201" s="289"/>
      <c r="D201" s="289"/>
      <c r="E201" s="289"/>
      <c r="F201" s="289"/>
      <c r="G201" s="289"/>
      <c r="H201" s="289"/>
      <c r="I201" s="289"/>
      <c r="J201" s="289"/>
      <c r="K201" s="289"/>
      <c r="L201" s="289"/>
      <c r="M201" s="9"/>
      <c r="N201" s="9"/>
      <c r="O201" s="9"/>
    </row>
    <row r="202" spans="1:15" s="159" customForma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12"/>
      <c r="O202" s="9"/>
    </row>
    <row r="203" spans="1:15" s="159" customFormat="1">
      <c r="A203" s="9"/>
      <c r="B203" s="283" t="s">
        <v>29</v>
      </c>
      <c r="C203" s="283"/>
      <c r="D203" s="99" t="s">
        <v>30</v>
      </c>
      <c r="E203" s="284" t="s">
        <v>150</v>
      </c>
      <c r="F203" s="284"/>
      <c r="G203" s="284"/>
      <c r="H203" s="284"/>
      <c r="I203" s="284"/>
      <c r="J203" s="284"/>
      <c r="K203" s="284"/>
      <c r="L203" s="284"/>
      <c r="M203" s="9"/>
      <c r="N203" s="9"/>
      <c r="O203" s="9"/>
    </row>
    <row r="204" spans="1:15" s="159" customFormat="1">
      <c r="A204" s="9"/>
      <c r="B204" s="283"/>
      <c r="C204" s="283"/>
      <c r="D204" s="99" t="s">
        <v>31</v>
      </c>
      <c r="E204" s="284">
        <v>104021</v>
      </c>
      <c r="F204" s="284"/>
      <c r="G204" s="284"/>
      <c r="H204" s="284"/>
      <c r="I204" s="284"/>
      <c r="J204" s="284"/>
      <c r="K204" s="284"/>
      <c r="L204" s="284"/>
      <c r="M204" s="9"/>
      <c r="N204" s="9"/>
      <c r="O204" s="9"/>
    </row>
    <row r="205" spans="1:15" s="159" customFormat="1">
      <c r="A205" s="9"/>
      <c r="B205" s="255"/>
      <c r="C205" s="255"/>
      <c r="D205" s="255"/>
      <c r="E205" s="255"/>
      <c r="F205" s="255"/>
      <c r="G205" s="255"/>
      <c r="H205" s="255"/>
      <c r="I205" s="255"/>
      <c r="J205" s="255"/>
      <c r="K205" s="255"/>
      <c r="L205" s="255"/>
      <c r="M205" s="9"/>
      <c r="N205" s="9"/>
      <c r="O205" s="9"/>
    </row>
    <row r="206" spans="1:15" s="159" customFormat="1">
      <c r="A206" s="9"/>
      <c r="B206" s="283" t="s">
        <v>32</v>
      </c>
      <c r="C206" s="283"/>
      <c r="D206" s="99" t="s">
        <v>30</v>
      </c>
      <c r="E206" s="284" t="s">
        <v>150</v>
      </c>
      <c r="F206" s="284"/>
      <c r="G206" s="284"/>
      <c r="H206" s="284"/>
      <c r="I206" s="284"/>
      <c r="J206" s="284"/>
      <c r="K206" s="284"/>
      <c r="L206" s="284"/>
      <c r="M206" s="9"/>
      <c r="N206" s="9"/>
      <c r="O206" s="9"/>
    </row>
    <row r="207" spans="1:15" s="159" customFormat="1">
      <c r="A207" s="9"/>
      <c r="B207" s="283"/>
      <c r="C207" s="283"/>
      <c r="D207" s="99" t="s">
        <v>31</v>
      </c>
      <c r="E207" s="284">
        <v>104021</v>
      </c>
      <c r="F207" s="284"/>
      <c r="G207" s="284"/>
      <c r="H207" s="284"/>
      <c r="I207" s="284"/>
      <c r="J207" s="284"/>
      <c r="K207" s="284"/>
      <c r="L207" s="284"/>
      <c r="M207" s="9"/>
      <c r="N207" s="9"/>
      <c r="O207" s="9"/>
    </row>
    <row r="208" spans="1:15" s="159" customFormat="1">
      <c r="A208" s="9"/>
      <c r="B208" s="266"/>
      <c r="C208" s="266"/>
      <c r="D208" s="266"/>
      <c r="E208" s="266"/>
      <c r="F208" s="266"/>
      <c r="G208" s="266"/>
      <c r="H208" s="266"/>
      <c r="I208" s="266"/>
      <c r="J208" s="266"/>
      <c r="K208" s="266"/>
      <c r="L208" s="266"/>
      <c r="M208" s="9"/>
      <c r="N208" s="9"/>
      <c r="O208" s="9"/>
    </row>
    <row r="209" spans="1:15" s="159" customFormat="1">
      <c r="A209" s="9"/>
      <c r="B209" s="283" t="s">
        <v>33</v>
      </c>
      <c r="C209" s="283"/>
      <c r="D209" s="283"/>
      <c r="E209" s="284" t="s">
        <v>150</v>
      </c>
      <c r="F209" s="284"/>
      <c r="G209" s="284"/>
      <c r="H209" s="284"/>
      <c r="I209" s="284"/>
      <c r="J209" s="284"/>
      <c r="K209" s="284"/>
      <c r="L209" s="284"/>
      <c r="M209" s="9"/>
      <c r="N209" s="9"/>
      <c r="O209" s="9"/>
    </row>
    <row r="210" spans="1:15" s="159" customFormat="1">
      <c r="A210" s="9"/>
      <c r="B210" s="255"/>
      <c r="C210" s="255"/>
      <c r="D210" s="255"/>
      <c r="E210" s="255"/>
      <c r="F210" s="255"/>
      <c r="G210" s="255"/>
      <c r="H210" s="255"/>
      <c r="I210" s="255"/>
      <c r="J210" s="255"/>
      <c r="K210" s="255"/>
      <c r="L210" s="255"/>
      <c r="M210" s="9"/>
      <c r="N210" s="9"/>
      <c r="O210" s="9"/>
    </row>
    <row r="211" spans="1:15" s="159" customFormat="1">
      <c r="A211" s="9"/>
      <c r="B211" s="283" t="s">
        <v>34</v>
      </c>
      <c r="C211" s="283"/>
      <c r="D211" s="283"/>
      <c r="E211" s="284">
        <v>1006</v>
      </c>
      <c r="F211" s="284"/>
      <c r="G211" s="284"/>
      <c r="H211" s="284"/>
      <c r="I211" s="284"/>
      <c r="J211" s="284"/>
      <c r="K211" s="284"/>
      <c r="L211" s="284"/>
      <c r="M211" s="9"/>
      <c r="N211" s="9"/>
      <c r="O211" s="9"/>
    </row>
    <row r="212" spans="1:15" s="159" customFormat="1">
      <c r="A212" s="9"/>
      <c r="B212" s="266"/>
      <c r="C212" s="266"/>
      <c r="D212" s="266"/>
      <c r="E212" s="266"/>
      <c r="F212" s="266"/>
      <c r="G212" s="266"/>
      <c r="H212" s="266"/>
      <c r="I212" s="266"/>
      <c r="J212" s="266"/>
      <c r="K212" s="266"/>
      <c r="L212" s="266"/>
      <c r="M212" s="9"/>
      <c r="N212" s="9"/>
      <c r="O212" s="9"/>
    </row>
    <row r="213" spans="1:15" s="159" customFormat="1">
      <c r="A213" s="9"/>
      <c r="B213" s="283" t="s">
        <v>35</v>
      </c>
      <c r="C213" s="283"/>
      <c r="D213" s="283"/>
      <c r="E213" s="284">
        <v>1</v>
      </c>
      <c r="F213" s="284"/>
      <c r="G213" s="284"/>
      <c r="H213" s="284"/>
      <c r="I213" s="284"/>
      <c r="J213" s="284"/>
      <c r="K213" s="284"/>
      <c r="L213" s="284"/>
      <c r="M213" s="9"/>
      <c r="N213" s="9"/>
      <c r="O213" s="9"/>
    </row>
    <row r="214" spans="1:15" s="159" customFormat="1">
      <c r="A214" s="9"/>
      <c r="B214" s="255"/>
      <c r="C214" s="255"/>
      <c r="D214" s="255"/>
      <c r="E214" s="255"/>
      <c r="F214" s="255"/>
      <c r="G214" s="255"/>
      <c r="H214" s="255"/>
      <c r="I214" s="255"/>
      <c r="J214" s="255"/>
      <c r="K214" s="255"/>
      <c r="L214" s="255"/>
      <c r="M214" s="9"/>
      <c r="N214" s="9"/>
      <c r="O214" s="9"/>
    </row>
    <row r="215" spans="1:15" s="159" customFormat="1">
      <c r="A215" s="9"/>
      <c r="B215" s="286" t="s">
        <v>36</v>
      </c>
      <c r="C215" s="286"/>
      <c r="D215" s="99" t="s">
        <v>37</v>
      </c>
      <c r="E215" s="290" t="s">
        <v>148</v>
      </c>
      <c r="F215" s="290"/>
      <c r="G215" s="290"/>
      <c r="H215" s="290"/>
      <c r="I215" s="290"/>
      <c r="J215" s="290"/>
      <c r="K215" s="290"/>
      <c r="L215" s="290"/>
      <c r="M215" s="9"/>
      <c r="N215" s="9"/>
      <c r="O215" s="9"/>
    </row>
    <row r="216" spans="1:15" s="159" customFormat="1">
      <c r="A216" s="9"/>
      <c r="B216" s="286"/>
      <c r="C216" s="286"/>
      <c r="D216" s="99" t="s">
        <v>38</v>
      </c>
      <c r="E216" s="290" t="s">
        <v>148</v>
      </c>
      <c r="F216" s="290"/>
      <c r="G216" s="290"/>
      <c r="H216" s="290"/>
      <c r="I216" s="290"/>
      <c r="J216" s="290"/>
      <c r="K216" s="290"/>
      <c r="L216" s="290"/>
      <c r="M216" s="9"/>
      <c r="N216" s="9"/>
      <c r="O216" s="9"/>
    </row>
    <row r="217" spans="1:15" s="159" customFormat="1">
      <c r="A217" s="9"/>
      <c r="B217" s="286"/>
      <c r="C217" s="286"/>
      <c r="D217" s="99" t="s">
        <v>39</v>
      </c>
      <c r="E217" s="290" t="s">
        <v>149</v>
      </c>
      <c r="F217" s="290"/>
      <c r="G217" s="290"/>
      <c r="H217" s="290"/>
      <c r="I217" s="290"/>
      <c r="J217" s="290"/>
      <c r="K217" s="290"/>
      <c r="L217" s="290"/>
      <c r="M217" s="9"/>
      <c r="N217" s="9"/>
      <c r="O217" s="9"/>
    </row>
    <row r="218" spans="1:15" s="159" customFormat="1">
      <c r="A218" s="9"/>
      <c r="B218" s="255"/>
      <c r="C218" s="255"/>
      <c r="D218" s="255"/>
      <c r="E218" s="255"/>
      <c r="F218" s="255"/>
      <c r="G218" s="255"/>
      <c r="H218" s="255"/>
      <c r="I218" s="255"/>
      <c r="J218" s="255"/>
      <c r="K218" s="255"/>
      <c r="L218" s="255"/>
      <c r="M218" s="9"/>
      <c r="N218" s="9"/>
      <c r="O218" s="9"/>
    </row>
    <row r="219" spans="1:15" s="159" customFormat="1" ht="27">
      <c r="A219" s="9"/>
      <c r="B219" s="256" t="s">
        <v>40</v>
      </c>
      <c r="C219" s="257"/>
      <c r="D219" s="99" t="s">
        <v>41</v>
      </c>
      <c r="E219" s="262" t="s">
        <v>224</v>
      </c>
      <c r="F219" s="263"/>
      <c r="G219" s="263"/>
      <c r="H219" s="263"/>
      <c r="I219" s="263"/>
      <c r="J219" s="263"/>
      <c r="K219" s="263"/>
      <c r="L219" s="264"/>
      <c r="M219" s="9"/>
      <c r="N219" s="9"/>
      <c r="O219" s="9"/>
    </row>
    <row r="220" spans="1:15" s="159" customFormat="1" ht="27">
      <c r="A220" s="9"/>
      <c r="B220" s="258"/>
      <c r="C220" s="259"/>
      <c r="D220" s="99" t="s">
        <v>42</v>
      </c>
      <c r="E220" s="284">
        <v>1006</v>
      </c>
      <c r="F220" s="284"/>
      <c r="G220" s="284"/>
      <c r="H220" s="284"/>
      <c r="I220" s="284"/>
      <c r="J220" s="284"/>
      <c r="K220" s="284"/>
      <c r="L220" s="284"/>
      <c r="M220" s="9"/>
      <c r="N220" s="9"/>
      <c r="O220" s="9"/>
    </row>
    <row r="221" spans="1:15" s="159" customFormat="1" ht="27">
      <c r="A221" s="9"/>
      <c r="B221" s="258"/>
      <c r="C221" s="259"/>
      <c r="D221" s="99" t="s">
        <v>43</v>
      </c>
      <c r="E221" s="262" t="s">
        <v>248</v>
      </c>
      <c r="F221" s="263"/>
      <c r="G221" s="263"/>
      <c r="H221" s="263"/>
      <c r="I221" s="263"/>
      <c r="J221" s="263"/>
      <c r="K221" s="263"/>
      <c r="L221" s="264"/>
      <c r="M221" s="9"/>
      <c r="N221" s="9"/>
      <c r="O221" s="9"/>
    </row>
    <row r="222" spans="1:15" s="159" customFormat="1" ht="27">
      <c r="A222" s="9"/>
      <c r="B222" s="260"/>
      <c r="C222" s="261"/>
      <c r="D222" s="99" t="s">
        <v>44</v>
      </c>
      <c r="E222" s="284">
        <v>11004</v>
      </c>
      <c r="F222" s="284"/>
      <c r="G222" s="284"/>
      <c r="H222" s="284"/>
      <c r="I222" s="284"/>
      <c r="J222" s="284"/>
      <c r="K222" s="284"/>
      <c r="L222" s="284"/>
      <c r="M222" s="9"/>
      <c r="N222" s="9"/>
      <c r="O222" s="9"/>
    </row>
    <row r="223" spans="1:15" s="159" customFormat="1">
      <c r="A223" s="9"/>
      <c r="B223" s="255"/>
      <c r="C223" s="255"/>
      <c r="D223" s="255"/>
      <c r="E223" s="255"/>
      <c r="F223" s="255"/>
      <c r="G223" s="255"/>
      <c r="H223" s="255"/>
      <c r="I223" s="255"/>
      <c r="J223" s="255"/>
      <c r="K223" s="255"/>
      <c r="L223" s="255"/>
      <c r="M223" s="9"/>
      <c r="N223" s="9"/>
      <c r="O223" s="9"/>
    </row>
    <row r="224" spans="1:15" s="159" customFormat="1">
      <c r="A224" s="9"/>
      <c r="B224" s="283" t="s">
        <v>45</v>
      </c>
      <c r="C224" s="283"/>
      <c r="D224" s="283"/>
      <c r="E224" s="284" t="s">
        <v>154</v>
      </c>
      <c r="F224" s="284"/>
      <c r="G224" s="284"/>
      <c r="H224" s="284"/>
      <c r="I224" s="284"/>
      <c r="J224" s="284"/>
      <c r="K224" s="284"/>
      <c r="L224" s="284"/>
      <c r="M224" s="9"/>
      <c r="N224" s="9"/>
      <c r="O224" s="9"/>
    </row>
    <row r="225" spans="1:15" s="159" customForma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s="159" customFormat="1" ht="69.75" customHeight="1">
      <c r="A226" s="9"/>
      <c r="B226" s="282" t="s">
        <v>50</v>
      </c>
      <c r="C226" s="285" t="s">
        <v>1</v>
      </c>
      <c r="D226" s="285"/>
      <c r="E226" s="282" t="s">
        <v>49</v>
      </c>
      <c r="F226" s="282" t="s">
        <v>3</v>
      </c>
      <c r="G226" s="282"/>
      <c r="H226" s="282"/>
      <c r="I226" s="282" t="s">
        <v>47</v>
      </c>
      <c r="J226" s="282" t="s">
        <v>4</v>
      </c>
      <c r="K226" s="282" t="s">
        <v>5</v>
      </c>
      <c r="L226" s="282" t="s">
        <v>6</v>
      </c>
      <c r="M226" s="282" t="s">
        <v>46</v>
      </c>
      <c r="N226" s="282"/>
      <c r="O226" s="282" t="s">
        <v>7</v>
      </c>
    </row>
    <row r="227" spans="1:15" s="159" customFormat="1" ht="54">
      <c r="A227" s="9"/>
      <c r="B227" s="282"/>
      <c r="C227" s="100" t="s">
        <v>8</v>
      </c>
      <c r="D227" s="98" t="s">
        <v>0</v>
      </c>
      <c r="E227" s="282"/>
      <c r="F227" s="98" t="s">
        <v>48</v>
      </c>
      <c r="G227" s="98" t="s">
        <v>9</v>
      </c>
      <c r="H227" s="98" t="s">
        <v>10</v>
      </c>
      <c r="I227" s="282"/>
      <c r="J227" s="282"/>
      <c r="K227" s="282"/>
      <c r="L227" s="282"/>
      <c r="M227" s="98" t="s">
        <v>11</v>
      </c>
      <c r="N227" s="98" t="s">
        <v>12</v>
      </c>
      <c r="O227" s="282"/>
    </row>
    <row r="228" spans="1:15" s="159" customFormat="1">
      <c r="A228" s="9"/>
      <c r="B228" s="102" t="s">
        <v>13</v>
      </c>
      <c r="C228" s="102" t="s">
        <v>14</v>
      </c>
      <c r="D228" s="102" t="s">
        <v>15</v>
      </c>
      <c r="E228" s="102" t="s">
        <v>16</v>
      </c>
      <c r="F228" s="102" t="s">
        <v>17</v>
      </c>
      <c r="G228" s="102" t="s">
        <v>18</v>
      </c>
      <c r="H228" s="102" t="s">
        <v>19</v>
      </c>
      <c r="I228" s="102" t="s">
        <v>20</v>
      </c>
      <c r="J228" s="102" t="s">
        <v>21</v>
      </c>
      <c r="K228" s="102" t="s">
        <v>22</v>
      </c>
      <c r="L228" s="102" t="s">
        <v>23</v>
      </c>
      <c r="M228" s="102" t="s">
        <v>24</v>
      </c>
      <c r="N228" s="102" t="s">
        <v>25</v>
      </c>
      <c r="O228" s="102" t="s">
        <v>26</v>
      </c>
    </row>
    <row r="229" spans="1:15" s="159" customFormat="1">
      <c r="A229" s="9"/>
      <c r="B229" s="4">
        <v>1100000</v>
      </c>
      <c r="C229" s="5" t="s">
        <v>76</v>
      </c>
      <c r="D229" s="4" t="s">
        <v>28</v>
      </c>
      <c r="E229" s="197">
        <f>E231</f>
        <v>40740.800000000003</v>
      </c>
      <c r="F229" s="25">
        <f>F231</f>
        <v>0</v>
      </c>
      <c r="G229" s="25">
        <f>G231</f>
        <v>0</v>
      </c>
      <c r="H229" s="25">
        <f>H231</f>
        <v>0</v>
      </c>
      <c r="I229" s="197">
        <f>E229+F229+G229+H229</f>
        <v>40740.800000000003</v>
      </c>
      <c r="J229" s="197">
        <f>J231</f>
        <v>39443.279999999999</v>
      </c>
      <c r="K229" s="197">
        <f>K231</f>
        <v>39443.279999999999</v>
      </c>
      <c r="L229" s="197">
        <f>L231</f>
        <v>39443.279999999999</v>
      </c>
      <c r="M229" s="10"/>
      <c r="N229" s="10"/>
      <c r="O229" s="10"/>
    </row>
    <row r="230" spans="1:15" s="159" customFormat="1">
      <c r="A230" s="9"/>
      <c r="B230" s="4"/>
      <c r="C230" s="6" t="s">
        <v>63</v>
      </c>
      <c r="D230" s="4" t="s">
        <v>28</v>
      </c>
      <c r="E230" s="197"/>
      <c r="F230" s="10"/>
      <c r="G230" s="25"/>
      <c r="H230" s="10"/>
      <c r="I230" s="197"/>
      <c r="J230" s="197"/>
      <c r="K230" s="197"/>
      <c r="L230" s="197"/>
      <c r="M230" s="10"/>
      <c r="N230" s="10"/>
      <c r="O230" s="10"/>
    </row>
    <row r="231" spans="1:15" s="159" customFormat="1">
      <c r="A231" s="9"/>
      <c r="B231" s="4">
        <v>1176100</v>
      </c>
      <c r="C231" s="5" t="s">
        <v>119</v>
      </c>
      <c r="D231" s="4">
        <v>486100</v>
      </c>
      <c r="E231" s="197">
        <v>40740.800000000003</v>
      </c>
      <c r="F231" s="10"/>
      <c r="G231" s="10"/>
      <c r="H231" s="25"/>
      <c r="I231" s="197">
        <f>E231+F231+G231+H231</f>
        <v>40740.800000000003</v>
      </c>
      <c r="J231" s="197">
        <v>39443.279999999999</v>
      </c>
      <c r="K231" s="197">
        <v>39443.279999999999</v>
      </c>
      <c r="L231" s="197">
        <v>39443.279999999999</v>
      </c>
      <c r="M231" s="10"/>
      <c r="N231" s="10"/>
      <c r="O231" s="10"/>
    </row>
    <row r="232" spans="1:15" s="159" customFormat="1">
      <c r="A232" s="9"/>
      <c r="B232" s="4">
        <v>1000000</v>
      </c>
      <c r="C232" s="4" t="s">
        <v>214</v>
      </c>
      <c r="D232" s="4"/>
      <c r="E232" s="197">
        <f>E229</f>
        <v>40740.800000000003</v>
      </c>
      <c r="F232" s="25"/>
      <c r="G232" s="25">
        <f>G229</f>
        <v>0</v>
      </c>
      <c r="H232" s="25">
        <f>H229</f>
        <v>0</v>
      </c>
      <c r="I232" s="197">
        <f>E232+F232+G232+H232</f>
        <v>40740.800000000003</v>
      </c>
      <c r="J232" s="197">
        <f>J229</f>
        <v>39443.279999999999</v>
      </c>
      <c r="K232" s="197">
        <f>K229</f>
        <v>39443.279999999999</v>
      </c>
      <c r="L232" s="197">
        <f>L229</f>
        <v>39443.279999999999</v>
      </c>
      <c r="M232" s="10"/>
      <c r="N232" s="10"/>
      <c r="O232" s="10"/>
    </row>
    <row r="233" spans="1:15" s="159" customFormat="1">
      <c r="B233" s="56"/>
      <c r="C233" s="56"/>
      <c r="D233" s="56"/>
      <c r="E233" s="57"/>
      <c r="F233" s="57"/>
      <c r="G233" s="57"/>
      <c r="H233" s="57"/>
      <c r="I233" s="57"/>
      <c r="J233" s="57"/>
      <c r="L233" s="57"/>
      <c r="M233" s="58"/>
      <c r="N233" s="58"/>
      <c r="O233" s="58"/>
    </row>
    <row r="234" spans="1:15" s="159" customForma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1:15" s="159" customFormat="1">
      <c r="A235" s="9"/>
      <c r="B235" s="9"/>
      <c r="C235" s="161" t="s">
        <v>329</v>
      </c>
      <c r="D235" s="253" t="s">
        <v>70</v>
      </c>
      <c r="E235" s="253"/>
      <c r="F235" s="253"/>
      <c r="G235" s="252" t="s">
        <v>71</v>
      </c>
      <c r="H235" s="252"/>
      <c r="I235" s="9"/>
      <c r="J235" s="254" t="s">
        <v>155</v>
      </c>
      <c r="K235" s="254"/>
      <c r="L235" s="254"/>
      <c r="M235" s="9"/>
      <c r="N235" s="9"/>
      <c r="O235" s="9"/>
    </row>
    <row r="236" spans="1:15" s="159" customFormat="1">
      <c r="A236" s="9"/>
      <c r="B236" s="9"/>
      <c r="C236" s="8"/>
      <c r="D236" s="8"/>
      <c r="E236" s="1"/>
      <c r="F236" s="9"/>
      <c r="G236" s="252" t="s">
        <v>72</v>
      </c>
      <c r="H236" s="252"/>
      <c r="I236" s="9"/>
      <c r="J236" s="252" t="s">
        <v>73</v>
      </c>
      <c r="K236" s="252"/>
      <c r="L236" s="252"/>
      <c r="M236" s="9"/>
      <c r="N236" s="9"/>
      <c r="O236" s="9"/>
    </row>
    <row r="237" spans="1:15" s="159" customFormat="1">
      <c r="A237" s="9"/>
      <c r="B237" s="9"/>
      <c r="C237" s="97" t="s">
        <v>74</v>
      </c>
      <c r="D237" s="8"/>
      <c r="E237" s="8"/>
      <c r="F237" s="8"/>
      <c r="G237" s="8"/>
      <c r="H237" s="8"/>
      <c r="I237" s="8"/>
      <c r="J237" s="9"/>
      <c r="K237" s="9"/>
      <c r="L237" s="9"/>
      <c r="M237" s="9"/>
      <c r="N237" s="9"/>
      <c r="O237" s="9"/>
    </row>
    <row r="238" spans="1:15" s="159" customFormat="1">
      <c r="A238" s="9"/>
      <c r="B238" s="9"/>
      <c r="C238" s="8"/>
      <c r="D238" s="253" t="s">
        <v>75</v>
      </c>
      <c r="E238" s="253"/>
      <c r="F238" s="253"/>
      <c r="G238" s="252" t="s">
        <v>71</v>
      </c>
      <c r="H238" s="252"/>
      <c r="I238" s="7"/>
      <c r="J238" s="254" t="s">
        <v>242</v>
      </c>
      <c r="K238" s="254"/>
      <c r="L238" s="254"/>
      <c r="M238" s="9"/>
      <c r="N238" s="9"/>
      <c r="O238" s="9"/>
    </row>
    <row r="239" spans="1:15" s="159" customFormat="1">
      <c r="A239" s="9"/>
      <c r="B239" s="9"/>
      <c r="C239" s="8"/>
      <c r="D239" s="8"/>
      <c r="E239" s="8"/>
      <c r="F239" s="7"/>
      <c r="G239" s="252" t="s">
        <v>72</v>
      </c>
      <c r="H239" s="252"/>
      <c r="I239" s="7"/>
      <c r="J239" s="252" t="s">
        <v>73</v>
      </c>
      <c r="K239" s="252"/>
      <c r="L239" s="252"/>
      <c r="M239" s="9"/>
      <c r="N239" s="9"/>
      <c r="O239" s="9"/>
    </row>
    <row r="240" spans="1:15" s="159" customFormat="1">
      <c r="C240" s="8"/>
      <c r="D240" s="8"/>
      <c r="E240" s="8"/>
      <c r="F240" s="7"/>
      <c r="G240" s="177"/>
      <c r="H240" s="177"/>
      <c r="I240" s="7"/>
      <c r="J240" s="177"/>
      <c r="K240" s="177"/>
      <c r="L240" s="177"/>
    </row>
    <row r="241" spans="2:14">
      <c r="C241" s="8"/>
      <c r="D241" s="8"/>
      <c r="E241" s="8"/>
      <c r="F241" s="7"/>
      <c r="G241" s="126"/>
      <c r="H241" s="126"/>
      <c r="I241" s="7"/>
      <c r="J241" s="126"/>
      <c r="K241" s="126"/>
      <c r="L241" s="126"/>
    </row>
    <row r="242" spans="2:14">
      <c r="C242" s="8"/>
      <c r="D242" s="8"/>
      <c r="E242" s="8"/>
      <c r="F242" s="7"/>
      <c r="G242" s="126"/>
      <c r="H242" s="126"/>
      <c r="I242" s="7"/>
      <c r="J242" s="126"/>
      <c r="K242" s="126"/>
      <c r="L242" s="126"/>
    </row>
    <row r="243" spans="2:14">
      <c r="J243" s="288" t="s">
        <v>128</v>
      </c>
      <c r="K243" s="288"/>
      <c r="L243" s="288"/>
    </row>
    <row r="244" spans="2:14">
      <c r="J244" s="23"/>
      <c r="K244" s="23"/>
      <c r="L244" s="23"/>
    </row>
    <row r="245" spans="2:14">
      <c r="B245" s="289" t="s">
        <v>126</v>
      </c>
      <c r="C245" s="289"/>
      <c r="D245" s="289"/>
      <c r="E245" s="289"/>
      <c r="F245" s="289"/>
      <c r="G245" s="289"/>
      <c r="H245" s="289"/>
      <c r="I245" s="289"/>
      <c r="J245" s="289"/>
      <c r="K245" s="289"/>
      <c r="L245" s="289"/>
    </row>
    <row r="246" spans="2:14">
      <c r="B246" s="289" t="s">
        <v>127</v>
      </c>
      <c r="C246" s="289"/>
      <c r="D246" s="289"/>
      <c r="E246" s="289"/>
      <c r="F246" s="289"/>
      <c r="G246" s="289"/>
      <c r="H246" s="289"/>
      <c r="I246" s="289"/>
      <c r="J246" s="289"/>
      <c r="K246" s="289"/>
      <c r="L246" s="289"/>
    </row>
    <row r="247" spans="2:14">
      <c r="B247" s="289" t="s">
        <v>327</v>
      </c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</row>
    <row r="248" spans="2:14">
      <c r="N248" s="12"/>
    </row>
    <row r="249" spans="2:14">
      <c r="B249" s="283" t="s">
        <v>29</v>
      </c>
      <c r="C249" s="283"/>
      <c r="D249" s="21" t="s">
        <v>30</v>
      </c>
      <c r="E249" s="284" t="s">
        <v>150</v>
      </c>
      <c r="F249" s="284"/>
      <c r="G249" s="284"/>
      <c r="H249" s="284"/>
      <c r="I249" s="284"/>
      <c r="J249" s="284"/>
      <c r="K249" s="284"/>
      <c r="L249" s="284"/>
    </row>
    <row r="250" spans="2:14">
      <c r="B250" s="283"/>
      <c r="C250" s="283"/>
      <c r="D250" s="21" t="s">
        <v>31</v>
      </c>
      <c r="E250" s="284">
        <v>104021</v>
      </c>
      <c r="F250" s="284"/>
      <c r="G250" s="284"/>
      <c r="H250" s="284"/>
      <c r="I250" s="284"/>
      <c r="J250" s="284"/>
      <c r="K250" s="284"/>
      <c r="L250" s="284"/>
    </row>
    <row r="251" spans="2:14">
      <c r="B251" s="255"/>
      <c r="C251" s="255"/>
      <c r="D251" s="255"/>
      <c r="E251" s="255"/>
      <c r="F251" s="255"/>
      <c r="G251" s="255"/>
      <c r="H251" s="255"/>
      <c r="I251" s="255"/>
      <c r="J251" s="255"/>
      <c r="K251" s="255"/>
      <c r="L251" s="255"/>
    </row>
    <row r="252" spans="2:14">
      <c r="B252" s="283" t="s">
        <v>32</v>
      </c>
      <c r="C252" s="283"/>
      <c r="D252" s="21" t="s">
        <v>30</v>
      </c>
      <c r="E252" s="284" t="s">
        <v>150</v>
      </c>
      <c r="F252" s="284"/>
      <c r="G252" s="284"/>
      <c r="H252" s="284"/>
      <c r="I252" s="284"/>
      <c r="J252" s="284"/>
      <c r="K252" s="284"/>
      <c r="L252" s="284"/>
    </row>
    <row r="253" spans="2:14">
      <c r="B253" s="283"/>
      <c r="C253" s="283"/>
      <c r="D253" s="21" t="s">
        <v>31</v>
      </c>
      <c r="E253" s="284">
        <v>104021</v>
      </c>
      <c r="F253" s="284"/>
      <c r="G253" s="284"/>
      <c r="H253" s="284"/>
      <c r="I253" s="284"/>
      <c r="J253" s="284"/>
      <c r="K253" s="284"/>
      <c r="L253" s="284"/>
    </row>
    <row r="254" spans="2:14">
      <c r="B254" s="266"/>
      <c r="C254" s="266"/>
      <c r="D254" s="266"/>
      <c r="E254" s="266"/>
      <c r="F254" s="266"/>
      <c r="G254" s="266"/>
      <c r="H254" s="266"/>
      <c r="I254" s="266"/>
      <c r="J254" s="266"/>
      <c r="K254" s="266"/>
      <c r="L254" s="266"/>
    </row>
    <row r="255" spans="2:14">
      <c r="B255" s="283" t="s">
        <v>33</v>
      </c>
      <c r="C255" s="283"/>
      <c r="D255" s="283"/>
      <c r="E255" s="284" t="s">
        <v>150</v>
      </c>
      <c r="F255" s="284"/>
      <c r="G255" s="284"/>
      <c r="H255" s="284"/>
      <c r="I255" s="284"/>
      <c r="J255" s="284"/>
      <c r="K255" s="284"/>
      <c r="L255" s="284"/>
    </row>
    <row r="256" spans="2:14">
      <c r="B256" s="255"/>
      <c r="C256" s="255"/>
      <c r="D256" s="255"/>
      <c r="E256" s="255"/>
      <c r="F256" s="255"/>
      <c r="G256" s="255"/>
      <c r="H256" s="255"/>
      <c r="I256" s="255"/>
      <c r="J256" s="255"/>
      <c r="K256" s="255"/>
      <c r="L256" s="255"/>
    </row>
    <row r="257" spans="2:15">
      <c r="B257" s="283" t="s">
        <v>34</v>
      </c>
      <c r="C257" s="283"/>
      <c r="D257" s="283"/>
      <c r="E257" s="284">
        <v>1006</v>
      </c>
      <c r="F257" s="284"/>
      <c r="G257" s="284"/>
      <c r="H257" s="284"/>
      <c r="I257" s="284"/>
      <c r="J257" s="284"/>
      <c r="K257" s="284"/>
      <c r="L257" s="284"/>
    </row>
    <row r="258" spans="2:15">
      <c r="B258" s="266"/>
      <c r="C258" s="266"/>
      <c r="D258" s="266"/>
      <c r="E258" s="266"/>
      <c r="F258" s="266"/>
      <c r="G258" s="266"/>
      <c r="H258" s="266"/>
      <c r="I258" s="266"/>
      <c r="J258" s="266"/>
      <c r="K258" s="266"/>
      <c r="L258" s="266"/>
    </row>
    <row r="259" spans="2:15">
      <c r="B259" s="283" t="s">
        <v>35</v>
      </c>
      <c r="C259" s="283"/>
      <c r="D259" s="283"/>
      <c r="E259" s="284">
        <v>1</v>
      </c>
      <c r="F259" s="284"/>
      <c r="G259" s="284"/>
      <c r="H259" s="284"/>
      <c r="I259" s="284"/>
      <c r="J259" s="284"/>
      <c r="K259" s="284"/>
      <c r="L259" s="284"/>
    </row>
    <row r="260" spans="2:15">
      <c r="B260" s="255"/>
      <c r="C260" s="255"/>
      <c r="D260" s="255"/>
      <c r="E260" s="255"/>
      <c r="F260" s="255"/>
      <c r="G260" s="255"/>
      <c r="H260" s="255"/>
      <c r="I260" s="255"/>
      <c r="J260" s="255"/>
      <c r="K260" s="255"/>
      <c r="L260" s="255"/>
    </row>
    <row r="261" spans="2:15">
      <c r="B261" s="286" t="s">
        <v>36</v>
      </c>
      <c r="C261" s="286"/>
      <c r="D261" s="21" t="s">
        <v>37</v>
      </c>
      <c r="E261" s="287" t="s">
        <v>156</v>
      </c>
      <c r="F261" s="287"/>
      <c r="G261" s="287"/>
      <c r="H261" s="287"/>
      <c r="I261" s="287"/>
      <c r="J261" s="287"/>
      <c r="K261" s="287"/>
      <c r="L261" s="287"/>
    </row>
    <row r="262" spans="2:15">
      <c r="B262" s="286"/>
      <c r="C262" s="286"/>
      <c r="D262" s="21" t="s">
        <v>38</v>
      </c>
      <c r="E262" s="287" t="s">
        <v>157</v>
      </c>
      <c r="F262" s="287"/>
      <c r="G262" s="287"/>
      <c r="H262" s="287"/>
      <c r="I262" s="287"/>
      <c r="J262" s="287"/>
      <c r="K262" s="287"/>
      <c r="L262" s="287"/>
    </row>
    <row r="263" spans="2:15">
      <c r="B263" s="286"/>
      <c r="C263" s="286"/>
      <c r="D263" s="21" t="s">
        <v>39</v>
      </c>
      <c r="E263" s="287" t="s">
        <v>149</v>
      </c>
      <c r="F263" s="287"/>
      <c r="G263" s="287"/>
      <c r="H263" s="287"/>
      <c r="I263" s="287"/>
      <c r="J263" s="287"/>
      <c r="K263" s="287"/>
      <c r="L263" s="287"/>
    </row>
    <row r="264" spans="2:15">
      <c r="B264" s="255"/>
      <c r="C264" s="255"/>
      <c r="D264" s="255"/>
      <c r="E264" s="255"/>
      <c r="F264" s="255"/>
      <c r="G264" s="255"/>
      <c r="H264" s="255"/>
      <c r="I264" s="255"/>
      <c r="J264" s="255"/>
      <c r="K264" s="255"/>
      <c r="L264" s="255"/>
    </row>
    <row r="265" spans="2:15" ht="27">
      <c r="B265" s="256" t="s">
        <v>40</v>
      </c>
      <c r="C265" s="257"/>
      <c r="D265" s="21" t="s">
        <v>41</v>
      </c>
      <c r="E265" s="262" t="s">
        <v>158</v>
      </c>
      <c r="F265" s="263"/>
      <c r="G265" s="263"/>
      <c r="H265" s="263"/>
      <c r="I265" s="263"/>
      <c r="J265" s="263"/>
      <c r="K265" s="263"/>
      <c r="L265" s="264"/>
    </row>
    <row r="266" spans="2:15" ht="27">
      <c r="B266" s="258"/>
      <c r="C266" s="259"/>
      <c r="D266" s="21" t="s">
        <v>42</v>
      </c>
      <c r="E266" s="284">
        <v>1031</v>
      </c>
      <c r="F266" s="284"/>
      <c r="G266" s="284"/>
      <c r="H266" s="284"/>
      <c r="I266" s="284"/>
      <c r="J266" s="284"/>
      <c r="K266" s="284"/>
      <c r="L266" s="284"/>
    </row>
    <row r="267" spans="2:15" ht="27" customHeight="1">
      <c r="B267" s="258"/>
      <c r="C267" s="259"/>
      <c r="D267" s="21" t="s">
        <v>43</v>
      </c>
      <c r="E267" s="262" t="s">
        <v>158</v>
      </c>
      <c r="F267" s="263"/>
      <c r="G267" s="263"/>
      <c r="H267" s="263"/>
      <c r="I267" s="263"/>
      <c r="J267" s="263"/>
      <c r="K267" s="263"/>
      <c r="L267" s="264"/>
    </row>
    <row r="268" spans="2:15" ht="27">
      <c r="B268" s="260"/>
      <c r="C268" s="261"/>
      <c r="D268" s="21" t="s">
        <v>44</v>
      </c>
      <c r="E268" s="284">
        <v>11001</v>
      </c>
      <c r="F268" s="284"/>
      <c r="G268" s="284"/>
      <c r="H268" s="284"/>
      <c r="I268" s="284"/>
      <c r="J268" s="284"/>
      <c r="K268" s="284"/>
      <c r="L268" s="284"/>
    </row>
    <row r="269" spans="2:15">
      <c r="B269" s="255"/>
      <c r="C269" s="255"/>
      <c r="D269" s="255"/>
      <c r="E269" s="255"/>
      <c r="F269" s="255"/>
      <c r="G269" s="255"/>
      <c r="H269" s="255"/>
      <c r="I269" s="255"/>
      <c r="J269" s="255"/>
      <c r="K269" s="255"/>
      <c r="L269" s="255"/>
    </row>
    <row r="270" spans="2:15">
      <c r="B270" s="283" t="s">
        <v>45</v>
      </c>
      <c r="C270" s="283"/>
      <c r="D270" s="283"/>
      <c r="E270" s="284" t="s">
        <v>154</v>
      </c>
      <c r="F270" s="284"/>
      <c r="G270" s="284"/>
      <c r="H270" s="284"/>
      <c r="I270" s="284"/>
      <c r="J270" s="284"/>
      <c r="K270" s="284"/>
      <c r="L270" s="284"/>
    </row>
    <row r="272" spans="2:15" ht="54" customHeight="1">
      <c r="B272" s="282" t="s">
        <v>50</v>
      </c>
      <c r="C272" s="285" t="s">
        <v>1</v>
      </c>
      <c r="D272" s="285"/>
      <c r="E272" s="282" t="s">
        <v>49</v>
      </c>
      <c r="F272" s="282" t="s">
        <v>3</v>
      </c>
      <c r="G272" s="282"/>
      <c r="H272" s="282"/>
      <c r="I272" s="282" t="s">
        <v>47</v>
      </c>
      <c r="J272" s="282" t="s">
        <v>4</v>
      </c>
      <c r="K272" s="282" t="s">
        <v>5</v>
      </c>
      <c r="L272" s="282" t="s">
        <v>6</v>
      </c>
      <c r="M272" s="282" t="s">
        <v>46</v>
      </c>
      <c r="N272" s="282"/>
      <c r="O272" s="282" t="s">
        <v>7</v>
      </c>
    </row>
    <row r="273" spans="2:15" ht="54">
      <c r="B273" s="282"/>
      <c r="C273" s="22" t="s">
        <v>8</v>
      </c>
      <c r="D273" s="20" t="s">
        <v>0</v>
      </c>
      <c r="E273" s="282"/>
      <c r="F273" s="20" t="s">
        <v>48</v>
      </c>
      <c r="G273" s="20" t="s">
        <v>9</v>
      </c>
      <c r="H273" s="20" t="s">
        <v>10</v>
      </c>
      <c r="I273" s="282"/>
      <c r="J273" s="282"/>
      <c r="K273" s="282"/>
      <c r="L273" s="282"/>
      <c r="M273" s="20" t="s">
        <v>11</v>
      </c>
      <c r="N273" s="20" t="s">
        <v>12</v>
      </c>
      <c r="O273" s="282"/>
    </row>
    <row r="274" spans="2:15">
      <c r="B274" s="24" t="s">
        <v>13</v>
      </c>
      <c r="C274" s="24" t="s">
        <v>14</v>
      </c>
      <c r="D274" s="24" t="s">
        <v>15</v>
      </c>
      <c r="E274" s="24" t="s">
        <v>16</v>
      </c>
      <c r="F274" s="24" t="s">
        <v>17</v>
      </c>
      <c r="G274" s="24" t="s">
        <v>18</v>
      </c>
      <c r="H274" s="24" t="s">
        <v>19</v>
      </c>
      <c r="I274" s="24" t="s">
        <v>20</v>
      </c>
      <c r="J274" s="24" t="s">
        <v>21</v>
      </c>
      <c r="K274" s="24" t="s">
        <v>22</v>
      </c>
      <c r="L274" s="24" t="s">
        <v>23</v>
      </c>
      <c r="M274" s="24" t="s">
        <v>24</v>
      </c>
      <c r="N274" s="24" t="s">
        <v>25</v>
      </c>
      <c r="O274" s="24" t="s">
        <v>26</v>
      </c>
    </row>
    <row r="275" spans="2:15">
      <c r="B275" s="4">
        <v>1100000</v>
      </c>
      <c r="C275" s="5" t="s">
        <v>76</v>
      </c>
      <c r="D275" s="4" t="s">
        <v>28</v>
      </c>
      <c r="E275" s="197">
        <f>E277</f>
        <v>30412</v>
      </c>
      <c r="F275" s="25"/>
      <c r="G275" s="208">
        <f t="shared" ref="G275:H275" si="14">G277</f>
        <v>-11488</v>
      </c>
      <c r="H275" s="208">
        <f t="shared" si="14"/>
        <v>0</v>
      </c>
      <c r="I275" s="197">
        <f t="shared" ref="I275" si="15">E275+F275+G275+H275</f>
        <v>18924</v>
      </c>
      <c r="J275" s="197">
        <f>J277</f>
        <v>15856.27</v>
      </c>
      <c r="K275" s="197">
        <f t="shared" ref="K275:L275" si="16">K277</f>
        <v>15856.27</v>
      </c>
      <c r="L275" s="197">
        <f t="shared" si="16"/>
        <v>15856.27</v>
      </c>
      <c r="M275" s="10"/>
      <c r="N275" s="10"/>
      <c r="O275" s="10"/>
    </row>
    <row r="276" spans="2:15">
      <c r="B276" s="4">
        <v>1123000</v>
      </c>
      <c r="C276" s="6" t="s">
        <v>92</v>
      </c>
      <c r="D276" s="4" t="s">
        <v>28</v>
      </c>
      <c r="E276" s="197"/>
      <c r="F276" s="10"/>
      <c r="G276" s="10"/>
      <c r="H276" s="10"/>
      <c r="I276" s="197"/>
      <c r="J276" s="10"/>
      <c r="K276" s="10"/>
      <c r="L276" s="10"/>
      <c r="M276" s="10"/>
      <c r="N276" s="10"/>
      <c r="O276" s="10"/>
    </row>
    <row r="277" spans="2:15">
      <c r="B277" s="4">
        <v>1123800</v>
      </c>
      <c r="C277" s="5" t="s">
        <v>100</v>
      </c>
      <c r="D277" s="4">
        <v>423900</v>
      </c>
      <c r="E277" s="197">
        <v>30412</v>
      </c>
      <c r="F277" s="10"/>
      <c r="G277" s="208">
        <f>-10487-1001</f>
        <v>-11488</v>
      </c>
      <c r="H277" s="208"/>
      <c r="I277" s="197">
        <f t="shared" ref="I277" si="17">E277+F277+G277+H277</f>
        <v>18924</v>
      </c>
      <c r="J277" s="197">
        <v>15856.27</v>
      </c>
      <c r="K277" s="197">
        <v>15856.27</v>
      </c>
      <c r="L277" s="197">
        <v>15856.27</v>
      </c>
      <c r="M277" s="10"/>
      <c r="N277" s="10"/>
      <c r="O277" s="10"/>
    </row>
    <row r="278" spans="2:15">
      <c r="B278" s="4">
        <v>1000000</v>
      </c>
      <c r="C278" s="4" t="s">
        <v>214</v>
      </c>
      <c r="D278" s="4"/>
      <c r="E278" s="197">
        <f>E275</f>
        <v>30412</v>
      </c>
      <c r="F278" s="25"/>
      <c r="G278" s="208">
        <f t="shared" ref="G278:H278" si="18">G275</f>
        <v>-11488</v>
      </c>
      <c r="H278" s="208">
        <f t="shared" si="18"/>
        <v>0</v>
      </c>
      <c r="I278" s="197">
        <f>I275</f>
        <v>18924</v>
      </c>
      <c r="J278" s="197">
        <f>J275</f>
        <v>15856.27</v>
      </c>
      <c r="K278" s="197">
        <f>K275</f>
        <v>15856.27</v>
      </c>
      <c r="L278" s="197">
        <f>L275</f>
        <v>15856.27</v>
      </c>
      <c r="M278" s="10"/>
      <c r="N278" s="10"/>
      <c r="O278" s="10"/>
    </row>
    <row r="279" spans="2:15">
      <c r="G279" s="210"/>
    </row>
    <row r="281" spans="2:15">
      <c r="C281" s="161" t="s">
        <v>329</v>
      </c>
      <c r="D281" s="253" t="s">
        <v>70</v>
      </c>
      <c r="E281" s="253"/>
      <c r="F281" s="253"/>
      <c r="G281" s="252" t="s">
        <v>71</v>
      </c>
      <c r="H281" s="252"/>
      <c r="J281" s="254" t="s">
        <v>155</v>
      </c>
      <c r="K281" s="254"/>
      <c r="L281" s="254"/>
    </row>
    <row r="282" spans="2:15">
      <c r="C282" s="8"/>
      <c r="D282" s="8"/>
      <c r="E282" s="1"/>
      <c r="G282" s="252" t="s">
        <v>72</v>
      </c>
      <c r="H282" s="252"/>
      <c r="J282" s="252" t="s">
        <v>73</v>
      </c>
      <c r="K282" s="252"/>
      <c r="L282" s="252"/>
    </row>
    <row r="283" spans="2:15">
      <c r="C283" s="19" t="s">
        <v>74</v>
      </c>
      <c r="D283" s="8"/>
      <c r="E283" s="8"/>
      <c r="F283" s="8"/>
      <c r="G283" s="8"/>
      <c r="H283" s="8"/>
      <c r="I283" s="8"/>
    </row>
    <row r="284" spans="2:15" ht="16.5" customHeight="1">
      <c r="C284" s="8"/>
      <c r="D284" s="253" t="s">
        <v>75</v>
      </c>
      <c r="E284" s="253"/>
      <c r="F284" s="253"/>
      <c r="G284" s="252" t="s">
        <v>71</v>
      </c>
      <c r="H284" s="252"/>
      <c r="I284" s="7"/>
      <c r="J284" s="254" t="s">
        <v>242</v>
      </c>
      <c r="K284" s="254"/>
      <c r="L284" s="254"/>
    </row>
    <row r="285" spans="2:15">
      <c r="C285" s="8"/>
      <c r="D285" s="8"/>
      <c r="E285" s="8"/>
      <c r="F285" s="7"/>
      <c r="G285" s="252" t="s">
        <v>72</v>
      </c>
      <c r="H285" s="252"/>
      <c r="I285" s="7"/>
      <c r="J285" s="252" t="s">
        <v>73</v>
      </c>
      <c r="K285" s="252"/>
      <c r="L285" s="252"/>
    </row>
    <row r="286" spans="2:15">
      <c r="C286" s="8"/>
      <c r="D286" s="8"/>
      <c r="E286" s="8"/>
      <c r="F286" s="7"/>
      <c r="G286" s="126"/>
      <c r="H286" s="126"/>
      <c r="I286" s="7"/>
      <c r="J286" s="126"/>
      <c r="K286" s="126"/>
      <c r="L286" s="126"/>
    </row>
    <row r="287" spans="2:15">
      <c r="C287" s="8"/>
      <c r="D287" s="8"/>
      <c r="E287" s="8"/>
      <c r="F287" s="7"/>
      <c r="G287" s="126"/>
      <c r="H287" s="126"/>
      <c r="I287" s="7"/>
      <c r="J287" s="126"/>
      <c r="K287" s="126"/>
      <c r="L287" s="126"/>
    </row>
    <row r="288" spans="2:15">
      <c r="C288" s="8"/>
      <c r="D288" s="8"/>
      <c r="E288" s="8"/>
      <c r="F288" s="7"/>
      <c r="G288" s="126"/>
      <c r="H288" s="126"/>
      <c r="I288" s="7"/>
      <c r="J288" s="126"/>
      <c r="K288" s="126"/>
      <c r="L288" s="126"/>
    </row>
    <row r="289" spans="2:14">
      <c r="C289" s="8"/>
      <c r="D289" s="8"/>
      <c r="E289" s="8"/>
      <c r="F289" s="7"/>
      <c r="G289" s="126"/>
      <c r="H289" s="126"/>
      <c r="I289" s="7"/>
      <c r="J289" s="126"/>
      <c r="K289" s="126"/>
      <c r="L289" s="126"/>
    </row>
    <row r="290" spans="2:14">
      <c r="C290" s="8"/>
      <c r="D290" s="8"/>
      <c r="E290" s="8"/>
      <c r="F290" s="7"/>
      <c r="G290" s="126"/>
      <c r="H290" s="126"/>
      <c r="I290" s="7"/>
      <c r="J290" s="126"/>
      <c r="K290" s="126"/>
      <c r="L290" s="126"/>
    </row>
    <row r="291" spans="2:14">
      <c r="J291" s="288" t="s">
        <v>128</v>
      </c>
      <c r="K291" s="288"/>
      <c r="L291" s="288"/>
    </row>
    <row r="292" spans="2:14">
      <c r="J292" s="23"/>
      <c r="K292" s="23"/>
      <c r="L292" s="23"/>
    </row>
    <row r="293" spans="2:14">
      <c r="B293" s="289" t="s">
        <v>126</v>
      </c>
      <c r="C293" s="289"/>
      <c r="D293" s="289"/>
      <c r="E293" s="289"/>
      <c r="F293" s="289"/>
      <c r="G293" s="289"/>
      <c r="H293" s="289"/>
      <c r="I293" s="289"/>
      <c r="J293" s="289"/>
      <c r="K293" s="289"/>
      <c r="L293" s="289"/>
    </row>
    <row r="294" spans="2:14">
      <c r="B294" s="289" t="s">
        <v>127</v>
      </c>
      <c r="C294" s="289"/>
      <c r="D294" s="289"/>
      <c r="E294" s="289"/>
      <c r="F294" s="289"/>
      <c r="G294" s="289"/>
      <c r="H294" s="289"/>
      <c r="I294" s="289"/>
      <c r="J294" s="289"/>
      <c r="K294" s="289"/>
      <c r="L294" s="289"/>
    </row>
    <row r="295" spans="2:14">
      <c r="B295" s="289" t="s">
        <v>327</v>
      </c>
      <c r="C295" s="289"/>
      <c r="D295" s="289"/>
      <c r="E295" s="289"/>
      <c r="F295" s="289"/>
      <c r="G295" s="289"/>
      <c r="H295" s="289"/>
      <c r="I295" s="289"/>
      <c r="J295" s="289"/>
      <c r="K295" s="289"/>
      <c r="L295" s="289"/>
    </row>
    <row r="296" spans="2:14">
      <c r="N296" s="12"/>
    </row>
    <row r="297" spans="2:14" ht="16.5" customHeight="1">
      <c r="B297" s="283" t="s">
        <v>29</v>
      </c>
      <c r="C297" s="283"/>
      <c r="D297" s="21" t="s">
        <v>30</v>
      </c>
      <c r="E297" s="284" t="s">
        <v>150</v>
      </c>
      <c r="F297" s="284"/>
      <c r="G297" s="284"/>
      <c r="H297" s="284"/>
      <c r="I297" s="284"/>
      <c r="J297" s="284"/>
      <c r="K297" s="284"/>
      <c r="L297" s="284"/>
    </row>
    <row r="298" spans="2:14">
      <c r="B298" s="283"/>
      <c r="C298" s="283"/>
      <c r="D298" s="21" t="s">
        <v>31</v>
      </c>
      <c r="E298" s="284">
        <v>104021</v>
      </c>
      <c r="F298" s="284"/>
      <c r="G298" s="284"/>
      <c r="H298" s="284"/>
      <c r="I298" s="284"/>
      <c r="J298" s="284"/>
      <c r="K298" s="284"/>
      <c r="L298" s="284"/>
    </row>
    <row r="299" spans="2:14">
      <c r="B299" s="255"/>
      <c r="C299" s="255"/>
      <c r="D299" s="255"/>
      <c r="E299" s="255"/>
      <c r="F299" s="255"/>
      <c r="G299" s="255"/>
      <c r="H299" s="255"/>
      <c r="I299" s="255"/>
      <c r="J299" s="255"/>
      <c r="K299" s="255"/>
      <c r="L299" s="255"/>
    </row>
    <row r="300" spans="2:14" ht="16.5" customHeight="1">
      <c r="B300" s="283" t="s">
        <v>32</v>
      </c>
      <c r="C300" s="283"/>
      <c r="D300" s="21" t="s">
        <v>30</v>
      </c>
      <c r="E300" s="284" t="s">
        <v>150</v>
      </c>
      <c r="F300" s="284"/>
      <c r="G300" s="284"/>
      <c r="H300" s="284"/>
      <c r="I300" s="284"/>
      <c r="J300" s="284"/>
      <c r="K300" s="284"/>
      <c r="L300" s="284"/>
    </row>
    <row r="301" spans="2:14">
      <c r="B301" s="283"/>
      <c r="C301" s="283"/>
      <c r="D301" s="21" t="s">
        <v>31</v>
      </c>
      <c r="E301" s="284">
        <v>104021</v>
      </c>
      <c r="F301" s="284"/>
      <c r="G301" s="284"/>
      <c r="H301" s="284"/>
      <c r="I301" s="284"/>
      <c r="J301" s="284"/>
      <c r="K301" s="284"/>
      <c r="L301" s="284"/>
    </row>
    <row r="302" spans="2:14">
      <c r="B302" s="266"/>
      <c r="C302" s="266"/>
      <c r="D302" s="266"/>
      <c r="E302" s="266"/>
      <c r="F302" s="266"/>
      <c r="G302" s="266"/>
      <c r="H302" s="266"/>
      <c r="I302" s="266"/>
      <c r="J302" s="266"/>
      <c r="K302" s="266"/>
      <c r="L302" s="266"/>
    </row>
    <row r="303" spans="2:14" ht="16.5" customHeight="1">
      <c r="B303" s="283" t="s">
        <v>33</v>
      </c>
      <c r="C303" s="283"/>
      <c r="D303" s="283"/>
      <c r="E303" s="284" t="s">
        <v>150</v>
      </c>
      <c r="F303" s="284"/>
      <c r="G303" s="284"/>
      <c r="H303" s="284"/>
      <c r="I303" s="284"/>
      <c r="J303" s="284"/>
      <c r="K303" s="284"/>
      <c r="L303" s="284"/>
    </row>
    <row r="304" spans="2:14">
      <c r="B304" s="255"/>
      <c r="C304" s="255"/>
      <c r="D304" s="255"/>
      <c r="E304" s="255"/>
      <c r="F304" s="255"/>
      <c r="G304" s="255"/>
      <c r="H304" s="255"/>
      <c r="I304" s="255"/>
      <c r="J304" s="255"/>
      <c r="K304" s="255"/>
      <c r="L304" s="255"/>
    </row>
    <row r="305" spans="2:15" ht="16.5" customHeight="1">
      <c r="B305" s="283" t="s">
        <v>34</v>
      </c>
      <c r="C305" s="283"/>
      <c r="D305" s="283"/>
      <c r="E305" s="284">
        <v>1006</v>
      </c>
      <c r="F305" s="284"/>
      <c r="G305" s="284"/>
      <c r="H305" s="284"/>
      <c r="I305" s="284"/>
      <c r="J305" s="284"/>
      <c r="K305" s="284"/>
      <c r="L305" s="284"/>
    </row>
    <row r="306" spans="2:15">
      <c r="B306" s="266"/>
      <c r="C306" s="266"/>
      <c r="D306" s="266"/>
      <c r="E306" s="266"/>
      <c r="F306" s="266"/>
      <c r="G306" s="266"/>
      <c r="H306" s="266"/>
      <c r="I306" s="266"/>
      <c r="J306" s="266"/>
      <c r="K306" s="266"/>
      <c r="L306" s="266"/>
    </row>
    <row r="307" spans="2:15" ht="16.5" customHeight="1">
      <c r="B307" s="283" t="s">
        <v>35</v>
      </c>
      <c r="C307" s="283"/>
      <c r="D307" s="283"/>
      <c r="E307" s="284">
        <v>1</v>
      </c>
      <c r="F307" s="284"/>
      <c r="G307" s="284"/>
      <c r="H307" s="284"/>
      <c r="I307" s="284"/>
      <c r="J307" s="284"/>
      <c r="K307" s="284"/>
      <c r="L307" s="284"/>
    </row>
    <row r="308" spans="2:15">
      <c r="B308" s="255"/>
      <c r="C308" s="255"/>
      <c r="D308" s="255"/>
      <c r="E308" s="255"/>
      <c r="F308" s="255"/>
      <c r="G308" s="255"/>
      <c r="H308" s="255"/>
      <c r="I308" s="255"/>
      <c r="J308" s="255"/>
      <c r="K308" s="255"/>
      <c r="L308" s="255"/>
    </row>
    <row r="309" spans="2:15" ht="16.5" customHeight="1">
      <c r="B309" s="286" t="s">
        <v>36</v>
      </c>
      <c r="C309" s="286"/>
      <c r="D309" s="21" t="s">
        <v>37</v>
      </c>
      <c r="E309" s="287" t="s">
        <v>148</v>
      </c>
      <c r="F309" s="287"/>
      <c r="G309" s="287"/>
      <c r="H309" s="287"/>
      <c r="I309" s="287"/>
      <c r="J309" s="287"/>
      <c r="K309" s="287"/>
      <c r="L309" s="287"/>
    </row>
    <row r="310" spans="2:15">
      <c r="B310" s="286"/>
      <c r="C310" s="286"/>
      <c r="D310" s="21" t="s">
        <v>38</v>
      </c>
      <c r="E310" s="287" t="s">
        <v>148</v>
      </c>
      <c r="F310" s="287"/>
      <c r="G310" s="287"/>
      <c r="H310" s="287"/>
      <c r="I310" s="287"/>
      <c r="J310" s="287"/>
      <c r="K310" s="287"/>
      <c r="L310" s="287"/>
    </row>
    <row r="311" spans="2:15">
      <c r="B311" s="286"/>
      <c r="C311" s="286"/>
      <c r="D311" s="21" t="s">
        <v>39</v>
      </c>
      <c r="E311" s="287" t="s">
        <v>149</v>
      </c>
      <c r="F311" s="287"/>
      <c r="G311" s="287"/>
      <c r="H311" s="287"/>
      <c r="I311" s="287"/>
      <c r="J311" s="287"/>
      <c r="K311" s="287"/>
      <c r="L311" s="287"/>
    </row>
    <row r="312" spans="2:15">
      <c r="B312" s="255"/>
      <c r="C312" s="255"/>
      <c r="D312" s="255"/>
      <c r="E312" s="255"/>
      <c r="F312" s="255"/>
      <c r="G312" s="255"/>
      <c r="H312" s="255"/>
      <c r="I312" s="255"/>
      <c r="J312" s="255"/>
      <c r="K312" s="255"/>
      <c r="L312" s="255"/>
    </row>
    <row r="313" spans="2:15" ht="27" customHeight="1">
      <c r="B313" s="256" t="s">
        <v>40</v>
      </c>
      <c r="C313" s="257"/>
      <c r="D313" s="21" t="s">
        <v>41</v>
      </c>
      <c r="E313" s="262" t="s">
        <v>151</v>
      </c>
      <c r="F313" s="263"/>
      <c r="G313" s="263"/>
      <c r="H313" s="263"/>
      <c r="I313" s="263"/>
      <c r="J313" s="263"/>
      <c r="K313" s="263"/>
      <c r="L313" s="264"/>
    </row>
    <row r="314" spans="2:15" ht="27">
      <c r="B314" s="258"/>
      <c r="C314" s="259"/>
      <c r="D314" s="21" t="s">
        <v>42</v>
      </c>
      <c r="E314" s="284">
        <v>1108</v>
      </c>
      <c r="F314" s="284"/>
      <c r="G314" s="284"/>
      <c r="H314" s="284"/>
      <c r="I314" s="284"/>
      <c r="J314" s="284"/>
      <c r="K314" s="284"/>
      <c r="L314" s="284"/>
    </row>
    <row r="315" spans="2:15" ht="27" customHeight="1">
      <c r="B315" s="258"/>
      <c r="C315" s="259"/>
      <c r="D315" s="21" t="s">
        <v>43</v>
      </c>
      <c r="E315" s="262" t="s">
        <v>218</v>
      </c>
      <c r="F315" s="263"/>
      <c r="G315" s="263"/>
      <c r="H315" s="263"/>
      <c r="I315" s="263"/>
      <c r="J315" s="263"/>
      <c r="K315" s="263"/>
      <c r="L315" s="264"/>
    </row>
    <row r="316" spans="2:15" ht="27">
      <c r="B316" s="260"/>
      <c r="C316" s="261"/>
      <c r="D316" s="21" t="s">
        <v>44</v>
      </c>
      <c r="E316" s="284">
        <v>11002</v>
      </c>
      <c r="F316" s="284"/>
      <c r="G316" s="284"/>
      <c r="H316" s="284"/>
      <c r="I316" s="284"/>
      <c r="J316" s="284"/>
      <c r="K316" s="284"/>
      <c r="L316" s="284"/>
    </row>
    <row r="317" spans="2:15">
      <c r="B317" s="255"/>
      <c r="C317" s="255"/>
      <c r="D317" s="255"/>
      <c r="E317" s="255"/>
      <c r="F317" s="255"/>
      <c r="G317" s="255"/>
      <c r="H317" s="255"/>
      <c r="I317" s="255"/>
      <c r="J317" s="255"/>
      <c r="K317" s="255"/>
      <c r="L317" s="255"/>
    </row>
    <row r="318" spans="2:15" ht="16.5" customHeight="1">
      <c r="B318" s="283" t="s">
        <v>45</v>
      </c>
      <c r="C318" s="283"/>
      <c r="D318" s="283"/>
      <c r="E318" s="284" t="s">
        <v>154</v>
      </c>
      <c r="F318" s="284"/>
      <c r="G318" s="284"/>
      <c r="H318" s="284"/>
      <c r="I318" s="284"/>
      <c r="J318" s="284"/>
      <c r="K318" s="284"/>
      <c r="L318" s="284"/>
    </row>
    <row r="320" spans="2:15" ht="52.5" customHeight="1">
      <c r="B320" s="282" t="s">
        <v>50</v>
      </c>
      <c r="C320" s="285" t="s">
        <v>1</v>
      </c>
      <c r="D320" s="285"/>
      <c r="E320" s="282" t="s">
        <v>49</v>
      </c>
      <c r="F320" s="282" t="s">
        <v>3</v>
      </c>
      <c r="G320" s="282"/>
      <c r="H320" s="282"/>
      <c r="I320" s="282" t="s">
        <v>47</v>
      </c>
      <c r="J320" s="282" t="s">
        <v>4</v>
      </c>
      <c r="K320" s="282" t="s">
        <v>5</v>
      </c>
      <c r="L320" s="282" t="s">
        <v>6</v>
      </c>
      <c r="M320" s="282" t="s">
        <v>46</v>
      </c>
      <c r="N320" s="282"/>
      <c r="O320" s="282" t="s">
        <v>7</v>
      </c>
    </row>
    <row r="321" spans="2:15" ht="54">
      <c r="B321" s="282"/>
      <c r="C321" s="22" t="s">
        <v>8</v>
      </c>
      <c r="D321" s="20" t="s">
        <v>0</v>
      </c>
      <c r="E321" s="282"/>
      <c r="F321" s="20" t="s">
        <v>48</v>
      </c>
      <c r="G321" s="20" t="s">
        <v>9</v>
      </c>
      <c r="H321" s="20" t="s">
        <v>10</v>
      </c>
      <c r="I321" s="282"/>
      <c r="J321" s="282"/>
      <c r="K321" s="282"/>
      <c r="L321" s="282"/>
      <c r="M321" s="20" t="s">
        <v>11</v>
      </c>
      <c r="N321" s="20" t="s">
        <v>12</v>
      </c>
      <c r="O321" s="282"/>
    </row>
    <row r="322" spans="2:15">
      <c r="B322" s="24" t="s">
        <v>13</v>
      </c>
      <c r="C322" s="24" t="s">
        <v>14</v>
      </c>
      <c r="D322" s="24" t="s">
        <v>15</v>
      </c>
      <c r="E322" s="24" t="s">
        <v>16</v>
      </c>
      <c r="F322" s="24" t="s">
        <v>17</v>
      </c>
      <c r="G322" s="24" t="s">
        <v>18</v>
      </c>
      <c r="H322" s="24" t="s">
        <v>19</v>
      </c>
      <c r="I322" s="24" t="s">
        <v>20</v>
      </c>
      <c r="J322" s="24" t="s">
        <v>21</v>
      </c>
      <c r="K322" s="24" t="s">
        <v>22</v>
      </c>
      <c r="L322" s="24" t="s">
        <v>23</v>
      </c>
      <c r="M322" s="24" t="s">
        <v>24</v>
      </c>
      <c r="N322" s="24" t="s">
        <v>25</v>
      </c>
      <c r="O322" s="24" t="s">
        <v>26</v>
      </c>
    </row>
    <row r="323" spans="2:15">
      <c r="B323" s="4">
        <v>1100000</v>
      </c>
      <c r="C323" s="5" t="s">
        <v>76</v>
      </c>
      <c r="D323" s="4" t="s">
        <v>28</v>
      </c>
      <c r="E323" s="197">
        <f>E324+E326</f>
        <v>268512.5</v>
      </c>
      <c r="F323" s="25"/>
      <c r="G323" s="208">
        <f>G324+G326</f>
        <v>-6998.9</v>
      </c>
      <c r="H323" s="208">
        <f>H324+H326</f>
        <v>5100</v>
      </c>
      <c r="I323" s="197">
        <f>E323+F323+G323+H323</f>
        <v>266613.59999999998</v>
      </c>
      <c r="J323" s="197">
        <f>J324+J326</f>
        <v>258500.37</v>
      </c>
      <c r="K323" s="197">
        <f t="shared" ref="K323:L323" si="19">K324+K326</f>
        <v>258500.37</v>
      </c>
      <c r="L323" s="197">
        <f t="shared" si="19"/>
        <v>258500.37</v>
      </c>
      <c r="M323" s="10"/>
      <c r="N323" s="10"/>
      <c r="O323" s="10"/>
    </row>
    <row r="324" spans="2:15">
      <c r="B324" s="4">
        <v>1121000</v>
      </c>
      <c r="C324" s="6" t="s">
        <v>54</v>
      </c>
      <c r="D324" s="4"/>
      <c r="E324" s="197">
        <f>E325</f>
        <v>36461.599999999999</v>
      </c>
      <c r="F324" s="197">
        <f t="shared" ref="F324:H324" si="20">F325</f>
        <v>0</v>
      </c>
      <c r="G324" s="197">
        <f t="shared" si="20"/>
        <v>0</v>
      </c>
      <c r="H324" s="208">
        <f t="shared" si="20"/>
        <v>-19300</v>
      </c>
      <c r="I324" s="197">
        <f t="shared" ref="I324" si="21">E324+F324+G324+H324</f>
        <v>17161.599999999999</v>
      </c>
      <c r="J324" s="197">
        <f>J325</f>
        <v>9251.3700000000008</v>
      </c>
      <c r="K324" s="197">
        <f>K325</f>
        <v>9251.3700000000008</v>
      </c>
      <c r="L324" s="197">
        <f>L325</f>
        <v>9251.3700000000008</v>
      </c>
      <c r="M324" s="10"/>
      <c r="N324" s="10"/>
      <c r="O324" s="10"/>
    </row>
    <row r="325" spans="2:15">
      <c r="B325" s="4">
        <v>1121100</v>
      </c>
      <c r="C325" s="5" t="s">
        <v>82</v>
      </c>
      <c r="D325" s="4">
        <v>421100</v>
      </c>
      <c r="E325" s="197">
        <v>36461.599999999999</v>
      </c>
      <c r="F325" s="10"/>
      <c r="H325" s="208">
        <f>-19000-300</f>
        <v>-19300</v>
      </c>
      <c r="I325" s="197">
        <f>E325+F325+H325</f>
        <v>17161.599999999999</v>
      </c>
      <c r="J325" s="197">
        <v>9251.3700000000008</v>
      </c>
      <c r="K325" s="197">
        <v>9251.3700000000008</v>
      </c>
      <c r="L325" s="197">
        <v>9251.3700000000008</v>
      </c>
      <c r="M325" s="10"/>
      <c r="N325" s="10"/>
      <c r="O325" s="10"/>
    </row>
    <row r="326" spans="2:15">
      <c r="B326" s="4">
        <v>1123000</v>
      </c>
      <c r="C326" s="6" t="s">
        <v>92</v>
      </c>
      <c r="D326" s="4" t="s">
        <v>28</v>
      </c>
      <c r="E326" s="197">
        <f>E327+E328</f>
        <v>232050.9</v>
      </c>
      <c r="F326" s="197">
        <f t="shared" ref="F326:H326" si="22">F327+F328</f>
        <v>0</v>
      </c>
      <c r="G326" s="208">
        <f t="shared" si="22"/>
        <v>-6998.9</v>
      </c>
      <c r="H326" s="230">
        <f t="shared" si="22"/>
        <v>24400</v>
      </c>
      <c r="I326" s="197">
        <f t="shared" ref="I326:I329" si="23">E326+F326+G326+H326</f>
        <v>249452</v>
      </c>
      <c r="J326" s="197">
        <f>J327+J328</f>
        <v>249249</v>
      </c>
      <c r="K326" s="197">
        <f>K327+K328</f>
        <v>249249</v>
      </c>
      <c r="L326" s="197">
        <f>L327+L328</f>
        <v>249249</v>
      </c>
      <c r="M326" s="10"/>
      <c r="N326" s="10"/>
      <c r="O326" s="10"/>
    </row>
    <row r="327" spans="2:15">
      <c r="B327" s="4">
        <v>1123200</v>
      </c>
      <c r="C327" s="5" t="s">
        <v>94</v>
      </c>
      <c r="D327" s="4">
        <v>423200</v>
      </c>
      <c r="E327" s="197">
        <v>231798.9</v>
      </c>
      <c r="F327" s="10"/>
      <c r="G327" s="208">
        <v>-6998.9</v>
      </c>
      <c r="H327" s="208">
        <f>19000+3000+2400</f>
        <v>24400</v>
      </c>
      <c r="I327" s="197">
        <f t="shared" si="23"/>
        <v>249200</v>
      </c>
      <c r="J327" s="197">
        <v>249200</v>
      </c>
      <c r="K327" s="197">
        <v>249200</v>
      </c>
      <c r="L327" s="197">
        <v>249200</v>
      </c>
      <c r="M327" s="10"/>
      <c r="N327" s="10"/>
      <c r="O327" s="10"/>
    </row>
    <row r="328" spans="2:15">
      <c r="B328" s="4">
        <v>1123400</v>
      </c>
      <c r="C328" s="5" t="s">
        <v>96</v>
      </c>
      <c r="D328" s="4">
        <v>423400</v>
      </c>
      <c r="E328" s="197">
        <v>252</v>
      </c>
      <c r="F328" s="10"/>
      <c r="G328" s="10"/>
      <c r="H328" s="197"/>
      <c r="I328" s="197">
        <f t="shared" si="23"/>
        <v>252</v>
      </c>
      <c r="J328" s="197">
        <v>49</v>
      </c>
      <c r="K328" s="197">
        <v>49</v>
      </c>
      <c r="L328" s="197">
        <v>49</v>
      </c>
      <c r="M328" s="10"/>
      <c r="N328" s="10"/>
      <c r="O328" s="10"/>
    </row>
    <row r="329" spans="2:15">
      <c r="B329" s="4">
        <v>1000000</v>
      </c>
      <c r="C329" s="4" t="s">
        <v>215</v>
      </c>
      <c r="D329" s="4"/>
      <c r="E329" s="197">
        <f>E323</f>
        <v>268512.5</v>
      </c>
      <c r="F329" s="25"/>
      <c r="G329" s="208">
        <f t="shared" ref="G329:H329" si="24">G323</f>
        <v>-6998.9</v>
      </c>
      <c r="H329" s="208">
        <f t="shared" si="24"/>
        <v>5100</v>
      </c>
      <c r="I329" s="197">
        <f t="shared" si="23"/>
        <v>266613.59999999998</v>
      </c>
      <c r="J329" s="197">
        <f>J323</f>
        <v>258500.37</v>
      </c>
      <c r="K329" s="197">
        <f>K323</f>
        <v>258500.37</v>
      </c>
      <c r="L329" s="197">
        <f>L323</f>
        <v>258500.37</v>
      </c>
      <c r="M329" s="10"/>
      <c r="N329" s="10"/>
      <c r="O329" s="10"/>
    </row>
    <row r="330" spans="2:15" s="159" customFormat="1">
      <c r="B330" s="56"/>
      <c r="C330" s="56"/>
      <c r="D330" s="56"/>
      <c r="E330" s="226"/>
      <c r="F330" s="57"/>
      <c r="G330" s="231"/>
      <c r="H330" s="231"/>
      <c r="I330" s="226"/>
      <c r="J330" s="226"/>
      <c r="K330" s="226"/>
      <c r="L330" s="226"/>
      <c r="M330" s="58"/>
      <c r="N330" s="58"/>
      <c r="O330" s="58"/>
    </row>
    <row r="331" spans="2:15">
      <c r="G331" s="55"/>
    </row>
    <row r="332" spans="2:15" ht="16.5" customHeight="1">
      <c r="C332" s="161" t="s">
        <v>329</v>
      </c>
      <c r="D332" s="253" t="s">
        <v>70</v>
      </c>
      <c r="E332" s="253"/>
      <c r="F332" s="253"/>
      <c r="G332" s="252" t="s">
        <v>71</v>
      </c>
      <c r="H332" s="252"/>
      <c r="I332" s="210"/>
      <c r="J332" s="254" t="s">
        <v>155</v>
      </c>
      <c r="K332" s="254"/>
      <c r="L332" s="254"/>
    </row>
    <row r="333" spans="2:15" ht="16.5" customHeight="1">
      <c r="C333" s="8"/>
      <c r="D333" s="8"/>
      <c r="E333" s="1"/>
      <c r="G333" s="252" t="s">
        <v>72</v>
      </c>
      <c r="H333" s="252"/>
      <c r="J333" s="252" t="s">
        <v>73</v>
      </c>
      <c r="K333" s="252"/>
      <c r="L333" s="252"/>
    </row>
    <row r="334" spans="2:15">
      <c r="C334" s="19" t="s">
        <v>74</v>
      </c>
      <c r="D334" s="8"/>
      <c r="E334" s="8"/>
      <c r="F334" s="8"/>
      <c r="G334" s="8"/>
      <c r="H334" s="8"/>
      <c r="I334" s="8"/>
    </row>
    <row r="335" spans="2:15" ht="16.5" customHeight="1">
      <c r="C335" s="8"/>
      <c r="D335" s="253" t="s">
        <v>75</v>
      </c>
      <c r="E335" s="253"/>
      <c r="F335" s="253"/>
      <c r="G335" s="252" t="s">
        <v>71</v>
      </c>
      <c r="H335" s="252"/>
      <c r="I335" s="7"/>
      <c r="J335" s="254" t="s">
        <v>242</v>
      </c>
      <c r="K335" s="254"/>
      <c r="L335" s="254"/>
    </row>
    <row r="336" spans="2:15" ht="16.5" customHeight="1">
      <c r="C336" s="8"/>
      <c r="D336" s="8"/>
      <c r="E336" s="8"/>
      <c r="F336" s="7"/>
      <c r="G336" s="252" t="s">
        <v>72</v>
      </c>
      <c r="H336" s="252"/>
      <c r="I336" s="7"/>
      <c r="J336" s="252" t="s">
        <v>73</v>
      </c>
      <c r="K336" s="252"/>
      <c r="L336" s="252"/>
    </row>
    <row r="342" spans="2:14">
      <c r="J342" s="288" t="s">
        <v>128</v>
      </c>
      <c r="K342" s="288"/>
      <c r="L342" s="288"/>
    </row>
    <row r="343" spans="2:14">
      <c r="J343" s="23"/>
      <c r="K343" s="23"/>
      <c r="L343" s="23"/>
    </row>
    <row r="344" spans="2:14">
      <c r="B344" s="289" t="s">
        <v>126</v>
      </c>
      <c r="C344" s="289"/>
      <c r="D344" s="289"/>
      <c r="E344" s="289"/>
      <c r="F344" s="289"/>
      <c r="G344" s="289"/>
      <c r="H344" s="289"/>
      <c r="I344" s="289"/>
      <c r="J344" s="289"/>
      <c r="K344" s="289"/>
      <c r="L344" s="289"/>
    </row>
    <row r="345" spans="2:14">
      <c r="B345" s="289" t="s">
        <v>127</v>
      </c>
      <c r="C345" s="289"/>
      <c r="D345" s="289"/>
      <c r="E345" s="289"/>
      <c r="F345" s="289"/>
      <c r="G345" s="289"/>
      <c r="H345" s="289"/>
      <c r="I345" s="289"/>
      <c r="J345" s="289"/>
      <c r="K345" s="289"/>
      <c r="L345" s="289"/>
    </row>
    <row r="346" spans="2:14">
      <c r="B346" s="289" t="s">
        <v>327</v>
      </c>
      <c r="C346" s="289"/>
      <c r="D346" s="289"/>
      <c r="E346" s="289"/>
      <c r="F346" s="289"/>
      <c r="G346" s="289"/>
      <c r="H346" s="289"/>
      <c r="I346" s="289"/>
      <c r="J346" s="289"/>
      <c r="K346" s="289"/>
      <c r="L346" s="289"/>
    </row>
    <row r="347" spans="2:14">
      <c r="N347" s="12"/>
    </row>
    <row r="348" spans="2:14">
      <c r="B348" s="283" t="s">
        <v>29</v>
      </c>
      <c r="C348" s="283"/>
      <c r="D348" s="21" t="s">
        <v>30</v>
      </c>
      <c r="E348" s="284" t="s">
        <v>150</v>
      </c>
      <c r="F348" s="284"/>
      <c r="G348" s="284"/>
      <c r="H348" s="284"/>
      <c r="I348" s="284"/>
      <c r="J348" s="284"/>
      <c r="K348" s="284"/>
      <c r="L348" s="284"/>
    </row>
    <row r="349" spans="2:14">
      <c r="B349" s="283"/>
      <c r="C349" s="283"/>
      <c r="D349" s="21" t="s">
        <v>31</v>
      </c>
      <c r="E349" s="284">
        <v>104021</v>
      </c>
      <c r="F349" s="284"/>
      <c r="G349" s="284"/>
      <c r="H349" s="284"/>
      <c r="I349" s="284"/>
      <c r="J349" s="284"/>
      <c r="K349" s="284"/>
      <c r="L349" s="284"/>
    </row>
    <row r="350" spans="2:14">
      <c r="B350" s="255"/>
      <c r="C350" s="255"/>
      <c r="D350" s="255"/>
      <c r="E350" s="255"/>
      <c r="F350" s="255"/>
      <c r="G350" s="255"/>
      <c r="H350" s="255"/>
      <c r="I350" s="255"/>
      <c r="J350" s="255"/>
      <c r="K350" s="255"/>
      <c r="L350" s="255"/>
    </row>
    <row r="351" spans="2:14">
      <c r="B351" s="283" t="s">
        <v>32</v>
      </c>
      <c r="C351" s="283"/>
      <c r="D351" s="21" t="s">
        <v>30</v>
      </c>
      <c r="E351" s="284" t="s">
        <v>150</v>
      </c>
      <c r="F351" s="284"/>
      <c r="G351" s="284"/>
      <c r="H351" s="284"/>
      <c r="I351" s="284"/>
      <c r="J351" s="284"/>
      <c r="K351" s="284"/>
      <c r="L351" s="284"/>
    </row>
    <row r="352" spans="2:14">
      <c r="B352" s="283"/>
      <c r="C352" s="283"/>
      <c r="D352" s="21" t="s">
        <v>31</v>
      </c>
      <c r="E352" s="284">
        <v>104021</v>
      </c>
      <c r="F352" s="284"/>
      <c r="G352" s="284"/>
      <c r="H352" s="284"/>
      <c r="I352" s="284"/>
      <c r="J352" s="284"/>
      <c r="K352" s="284"/>
      <c r="L352" s="284"/>
    </row>
    <row r="353" spans="2:12">
      <c r="B353" s="266"/>
      <c r="C353" s="266"/>
      <c r="D353" s="266"/>
      <c r="E353" s="266"/>
      <c r="F353" s="266"/>
      <c r="G353" s="266"/>
      <c r="H353" s="266"/>
      <c r="I353" s="266"/>
      <c r="J353" s="266"/>
      <c r="K353" s="266"/>
      <c r="L353" s="266"/>
    </row>
    <row r="354" spans="2:12">
      <c r="B354" s="283" t="s">
        <v>33</v>
      </c>
      <c r="C354" s="283"/>
      <c r="D354" s="283"/>
      <c r="E354" s="284" t="s">
        <v>150</v>
      </c>
      <c r="F354" s="284"/>
      <c r="G354" s="284"/>
      <c r="H354" s="284"/>
      <c r="I354" s="284"/>
      <c r="J354" s="284"/>
      <c r="K354" s="284"/>
      <c r="L354" s="284"/>
    </row>
    <row r="355" spans="2:12">
      <c r="B355" s="255"/>
      <c r="C355" s="255"/>
      <c r="D355" s="255"/>
      <c r="E355" s="255"/>
      <c r="F355" s="255"/>
      <c r="G355" s="255"/>
      <c r="H355" s="255"/>
      <c r="I355" s="255"/>
      <c r="J355" s="255"/>
      <c r="K355" s="255"/>
      <c r="L355" s="255"/>
    </row>
    <row r="356" spans="2:12">
      <c r="B356" s="283" t="s">
        <v>34</v>
      </c>
      <c r="C356" s="283"/>
      <c r="D356" s="283"/>
      <c r="E356" s="284">
        <v>1006</v>
      </c>
      <c r="F356" s="284"/>
      <c r="G356" s="284"/>
      <c r="H356" s="284"/>
      <c r="I356" s="284"/>
      <c r="J356" s="284"/>
      <c r="K356" s="284"/>
      <c r="L356" s="284"/>
    </row>
    <row r="357" spans="2:12">
      <c r="B357" s="266"/>
      <c r="C357" s="266"/>
      <c r="D357" s="266"/>
      <c r="E357" s="266"/>
      <c r="F357" s="266"/>
      <c r="G357" s="266"/>
      <c r="H357" s="266"/>
      <c r="I357" s="266"/>
      <c r="J357" s="266"/>
      <c r="K357" s="266"/>
      <c r="L357" s="266"/>
    </row>
    <row r="358" spans="2:12">
      <c r="B358" s="283" t="s">
        <v>35</v>
      </c>
      <c r="C358" s="283"/>
      <c r="D358" s="283"/>
      <c r="E358" s="284">
        <v>1</v>
      </c>
      <c r="F358" s="284"/>
      <c r="G358" s="284"/>
      <c r="H358" s="284"/>
      <c r="I358" s="284"/>
      <c r="J358" s="284"/>
      <c r="K358" s="284"/>
      <c r="L358" s="284"/>
    </row>
    <row r="359" spans="2:12">
      <c r="B359" s="255"/>
      <c r="C359" s="255"/>
      <c r="D359" s="255"/>
      <c r="E359" s="255"/>
      <c r="F359" s="255"/>
      <c r="G359" s="255"/>
      <c r="H359" s="255"/>
      <c r="I359" s="255"/>
      <c r="J359" s="255"/>
      <c r="K359" s="255"/>
      <c r="L359" s="255"/>
    </row>
    <row r="360" spans="2:12">
      <c r="B360" s="286" t="s">
        <v>36</v>
      </c>
      <c r="C360" s="286"/>
      <c r="D360" s="21" t="s">
        <v>37</v>
      </c>
      <c r="E360" s="287" t="s">
        <v>148</v>
      </c>
      <c r="F360" s="287"/>
      <c r="G360" s="287"/>
      <c r="H360" s="287"/>
      <c r="I360" s="287"/>
      <c r="J360" s="287"/>
      <c r="K360" s="287"/>
      <c r="L360" s="287"/>
    </row>
    <row r="361" spans="2:12">
      <c r="B361" s="286"/>
      <c r="C361" s="286"/>
      <c r="D361" s="21" t="s">
        <v>38</v>
      </c>
      <c r="E361" s="287" t="s">
        <v>148</v>
      </c>
      <c r="F361" s="287"/>
      <c r="G361" s="287"/>
      <c r="H361" s="287"/>
      <c r="I361" s="287"/>
      <c r="J361" s="287"/>
      <c r="K361" s="287"/>
      <c r="L361" s="287"/>
    </row>
    <row r="362" spans="2:12">
      <c r="B362" s="286"/>
      <c r="C362" s="286"/>
      <c r="D362" s="21" t="s">
        <v>39</v>
      </c>
      <c r="E362" s="290" t="s">
        <v>159</v>
      </c>
      <c r="F362" s="290"/>
      <c r="G362" s="290"/>
      <c r="H362" s="290"/>
      <c r="I362" s="290"/>
      <c r="J362" s="290"/>
      <c r="K362" s="290"/>
      <c r="L362" s="290"/>
    </row>
    <row r="363" spans="2:12">
      <c r="B363" s="255"/>
      <c r="C363" s="255"/>
      <c r="D363" s="255"/>
      <c r="E363" s="255"/>
      <c r="F363" s="255"/>
      <c r="G363" s="255"/>
      <c r="H363" s="255"/>
      <c r="I363" s="255"/>
      <c r="J363" s="255"/>
      <c r="K363" s="255"/>
      <c r="L363" s="255"/>
    </row>
    <row r="364" spans="2:12" ht="27" customHeight="1">
      <c r="B364" s="256" t="s">
        <v>40</v>
      </c>
      <c r="C364" s="257"/>
      <c r="D364" s="21" t="s">
        <v>41</v>
      </c>
      <c r="E364" s="262" t="s">
        <v>151</v>
      </c>
      <c r="F364" s="263"/>
      <c r="G364" s="263"/>
      <c r="H364" s="263"/>
      <c r="I364" s="263"/>
      <c r="J364" s="263"/>
      <c r="K364" s="263"/>
      <c r="L364" s="264"/>
    </row>
    <row r="365" spans="2:12" ht="27">
      <c r="B365" s="258"/>
      <c r="C365" s="259"/>
      <c r="D365" s="21" t="s">
        <v>42</v>
      </c>
      <c r="E365" s="284">
        <v>1108</v>
      </c>
      <c r="F365" s="284"/>
      <c r="G365" s="284"/>
      <c r="H365" s="284"/>
      <c r="I365" s="284"/>
      <c r="J365" s="284"/>
      <c r="K365" s="284"/>
      <c r="L365" s="284"/>
    </row>
    <row r="366" spans="2:12" ht="27">
      <c r="B366" s="258"/>
      <c r="C366" s="259"/>
      <c r="D366" s="21" t="s">
        <v>43</v>
      </c>
      <c r="E366" s="262" t="s">
        <v>160</v>
      </c>
      <c r="F366" s="263"/>
      <c r="G366" s="263"/>
      <c r="H366" s="263"/>
      <c r="I366" s="263"/>
      <c r="J366" s="263"/>
      <c r="K366" s="263"/>
      <c r="L366" s="264"/>
    </row>
    <row r="367" spans="2:12" ht="27">
      <c r="B367" s="260"/>
      <c r="C367" s="261"/>
      <c r="D367" s="21" t="s">
        <v>44</v>
      </c>
      <c r="E367" s="284">
        <v>11003</v>
      </c>
      <c r="F367" s="284"/>
      <c r="G367" s="284"/>
      <c r="H367" s="284"/>
      <c r="I367" s="284"/>
      <c r="J367" s="284"/>
      <c r="K367" s="284"/>
      <c r="L367" s="284"/>
    </row>
    <row r="368" spans="2:12">
      <c r="B368" s="255"/>
      <c r="C368" s="255"/>
      <c r="D368" s="255"/>
      <c r="E368" s="255"/>
      <c r="F368" s="255"/>
      <c r="G368" s="255"/>
      <c r="H368" s="255"/>
      <c r="I368" s="255"/>
      <c r="J368" s="255"/>
      <c r="K368" s="255"/>
      <c r="L368" s="255"/>
    </row>
    <row r="369" spans="2:15">
      <c r="B369" s="283" t="s">
        <v>45</v>
      </c>
      <c r="C369" s="283"/>
      <c r="D369" s="283"/>
      <c r="E369" s="284" t="s">
        <v>154</v>
      </c>
      <c r="F369" s="284"/>
      <c r="G369" s="284"/>
      <c r="H369" s="284"/>
      <c r="I369" s="284"/>
      <c r="J369" s="284"/>
      <c r="K369" s="284"/>
      <c r="L369" s="284"/>
    </row>
    <row r="371" spans="2:15" ht="39.75" customHeight="1">
      <c r="B371" s="282" t="s">
        <v>50</v>
      </c>
      <c r="C371" s="285" t="s">
        <v>1</v>
      </c>
      <c r="D371" s="285"/>
      <c r="E371" s="282" t="s">
        <v>49</v>
      </c>
      <c r="F371" s="282" t="s">
        <v>3</v>
      </c>
      <c r="G371" s="282"/>
      <c r="H371" s="282"/>
      <c r="I371" s="282" t="s">
        <v>47</v>
      </c>
      <c r="J371" s="282" t="s">
        <v>4</v>
      </c>
      <c r="K371" s="282" t="s">
        <v>5</v>
      </c>
      <c r="L371" s="282" t="s">
        <v>6</v>
      </c>
      <c r="M371" s="282" t="s">
        <v>46</v>
      </c>
      <c r="N371" s="282"/>
      <c r="O371" s="282" t="s">
        <v>7</v>
      </c>
    </row>
    <row r="372" spans="2:15" ht="54">
      <c r="B372" s="282"/>
      <c r="C372" s="22" t="s">
        <v>8</v>
      </c>
      <c r="D372" s="20" t="s">
        <v>0</v>
      </c>
      <c r="E372" s="282"/>
      <c r="F372" s="20" t="s">
        <v>48</v>
      </c>
      <c r="G372" s="20" t="s">
        <v>9</v>
      </c>
      <c r="H372" s="20" t="s">
        <v>10</v>
      </c>
      <c r="I372" s="282"/>
      <c r="J372" s="282"/>
      <c r="K372" s="282"/>
      <c r="L372" s="282"/>
      <c r="M372" s="20" t="s">
        <v>11</v>
      </c>
      <c r="N372" s="20" t="s">
        <v>12</v>
      </c>
      <c r="O372" s="282"/>
    </row>
    <row r="373" spans="2:15">
      <c r="B373" s="24" t="s">
        <v>13</v>
      </c>
      <c r="C373" s="24" t="s">
        <v>14</v>
      </c>
      <c r="D373" s="24" t="s">
        <v>15</v>
      </c>
      <c r="E373" s="24" t="s">
        <v>16</v>
      </c>
      <c r="F373" s="24" t="s">
        <v>17</v>
      </c>
      <c r="G373" s="24" t="s">
        <v>18</v>
      </c>
      <c r="H373" s="24" t="s">
        <v>19</v>
      </c>
      <c r="I373" s="24" t="s">
        <v>20</v>
      </c>
      <c r="J373" s="24" t="s">
        <v>21</v>
      </c>
      <c r="K373" s="24" t="s">
        <v>22</v>
      </c>
      <c r="L373" s="24" t="s">
        <v>23</v>
      </c>
      <c r="M373" s="24" t="s">
        <v>24</v>
      </c>
      <c r="N373" s="24" t="s">
        <v>25</v>
      </c>
      <c r="O373" s="24" t="s">
        <v>26</v>
      </c>
    </row>
    <row r="374" spans="2:15">
      <c r="B374" s="4">
        <v>1100000</v>
      </c>
      <c r="C374" s="5" t="s">
        <v>76</v>
      </c>
      <c r="D374" s="4" t="s">
        <v>28</v>
      </c>
      <c r="E374" s="197">
        <f>E376</f>
        <v>85051.9</v>
      </c>
      <c r="F374" s="25">
        <f t="shared" ref="F374:H374" si="25">F376</f>
        <v>0</v>
      </c>
      <c r="G374" s="25">
        <f t="shared" si="25"/>
        <v>38000</v>
      </c>
      <c r="H374" s="25">
        <f t="shared" si="25"/>
        <v>2000</v>
      </c>
      <c r="I374" s="197">
        <f t="shared" ref="I374" si="26">E374+F374+G374+H374</f>
        <v>125051.9</v>
      </c>
      <c r="J374" s="197">
        <f>J376</f>
        <v>125051.1</v>
      </c>
      <c r="K374" s="197">
        <f t="shared" ref="K374:L374" si="27">K376</f>
        <v>125051.1</v>
      </c>
      <c r="L374" s="197">
        <f t="shared" si="27"/>
        <v>125051.1</v>
      </c>
      <c r="M374" s="10"/>
      <c r="N374" s="10"/>
      <c r="O374" s="10"/>
    </row>
    <row r="375" spans="2:15">
      <c r="B375" s="4">
        <v>1123000</v>
      </c>
      <c r="C375" s="6" t="s">
        <v>92</v>
      </c>
      <c r="D375" s="4" t="s">
        <v>28</v>
      </c>
      <c r="E375" s="197"/>
      <c r="F375" s="10"/>
      <c r="G375" s="10"/>
      <c r="H375" s="10"/>
      <c r="I375" s="197"/>
      <c r="J375" s="197"/>
      <c r="K375" s="197"/>
      <c r="L375" s="197"/>
      <c r="M375" s="10"/>
      <c r="N375" s="10"/>
      <c r="O375" s="10"/>
    </row>
    <row r="376" spans="2:15">
      <c r="B376" s="4">
        <v>1123800</v>
      </c>
      <c r="C376" s="5" t="s">
        <v>100</v>
      </c>
      <c r="D376" s="4">
        <v>423900</v>
      </c>
      <c r="E376" s="197">
        <v>85051.9</v>
      </c>
      <c r="F376" s="10"/>
      <c r="G376" s="25">
        <f>49000-11000</f>
        <v>38000</v>
      </c>
      <c r="H376" s="25">
        <v>2000</v>
      </c>
      <c r="I376" s="197">
        <f t="shared" ref="I376" si="28">E376+F376+G376+H376</f>
        <v>125051.9</v>
      </c>
      <c r="J376" s="197">
        <v>125051.1</v>
      </c>
      <c r="K376" s="197">
        <v>125051.1</v>
      </c>
      <c r="L376" s="197">
        <v>125051.1</v>
      </c>
      <c r="M376" s="10"/>
      <c r="N376" s="10"/>
      <c r="O376" s="10"/>
    </row>
    <row r="377" spans="2:15">
      <c r="B377" s="4">
        <v>1000000</v>
      </c>
      <c r="C377" s="4">
        <v>1</v>
      </c>
      <c r="D377" s="4"/>
      <c r="E377" s="197">
        <f>E374</f>
        <v>85051.9</v>
      </c>
      <c r="F377" s="25">
        <f t="shared" ref="F377:H377" si="29">F374</f>
        <v>0</v>
      </c>
      <c r="G377" s="25">
        <f t="shared" si="29"/>
        <v>38000</v>
      </c>
      <c r="H377" s="25">
        <f t="shared" si="29"/>
        <v>2000</v>
      </c>
      <c r="I377" s="197">
        <f>I374</f>
        <v>125051.9</v>
      </c>
      <c r="J377" s="197">
        <f>J374</f>
        <v>125051.1</v>
      </c>
      <c r="K377" s="197">
        <f>K374</f>
        <v>125051.1</v>
      </c>
      <c r="L377" s="197">
        <f>L374</f>
        <v>125051.1</v>
      </c>
      <c r="M377" s="10"/>
      <c r="N377" s="10"/>
      <c r="O377" s="10"/>
    </row>
    <row r="380" spans="2:15">
      <c r="C380" s="161" t="s">
        <v>329</v>
      </c>
      <c r="D380" s="253" t="s">
        <v>70</v>
      </c>
      <c r="E380" s="253"/>
      <c r="F380" s="253"/>
      <c r="G380" s="252" t="s">
        <v>71</v>
      </c>
      <c r="H380" s="252"/>
      <c r="J380" s="254" t="s">
        <v>155</v>
      </c>
      <c r="K380" s="254"/>
      <c r="L380" s="254"/>
    </row>
    <row r="381" spans="2:15">
      <c r="C381" s="8"/>
      <c r="D381" s="8"/>
      <c r="E381" s="1"/>
      <c r="G381" s="252" t="s">
        <v>72</v>
      </c>
      <c r="H381" s="252"/>
      <c r="J381" s="252" t="s">
        <v>73</v>
      </c>
      <c r="K381" s="252"/>
      <c r="L381" s="252"/>
    </row>
    <row r="382" spans="2:15">
      <c r="C382" s="19" t="s">
        <v>74</v>
      </c>
      <c r="D382" s="8"/>
      <c r="E382" s="8"/>
      <c r="F382" s="8"/>
      <c r="G382" s="8"/>
      <c r="H382" s="8"/>
      <c r="I382" s="8"/>
    </row>
    <row r="383" spans="2:15" ht="16.5" customHeight="1">
      <c r="C383" s="8"/>
      <c r="D383" s="253" t="s">
        <v>75</v>
      </c>
      <c r="E383" s="253"/>
      <c r="F383" s="253"/>
      <c r="G383" s="252" t="s">
        <v>71</v>
      </c>
      <c r="H383" s="252"/>
      <c r="I383" s="7"/>
      <c r="J383" s="254" t="s">
        <v>242</v>
      </c>
      <c r="K383" s="254"/>
      <c r="L383" s="254"/>
    </row>
    <row r="384" spans="2:15">
      <c r="C384" s="8"/>
      <c r="D384" s="8"/>
      <c r="E384" s="8"/>
      <c r="F384" s="7"/>
      <c r="G384" s="252" t="s">
        <v>72</v>
      </c>
      <c r="H384" s="252"/>
      <c r="I384" s="7"/>
      <c r="J384" s="252" t="s">
        <v>73</v>
      </c>
      <c r="K384" s="252"/>
      <c r="L384" s="252"/>
    </row>
    <row r="385" spans="2:14">
      <c r="C385" s="8"/>
      <c r="D385" s="8"/>
      <c r="E385" s="8"/>
      <c r="F385" s="7"/>
      <c r="G385" s="126"/>
      <c r="H385" s="126"/>
      <c r="I385" s="7"/>
      <c r="J385" s="126"/>
      <c r="K385" s="126"/>
      <c r="L385" s="126"/>
    </row>
    <row r="386" spans="2:14">
      <c r="C386" s="8"/>
      <c r="D386" s="8"/>
      <c r="E386" s="8"/>
      <c r="F386" s="7"/>
      <c r="G386" s="126"/>
      <c r="H386" s="126"/>
      <c r="I386" s="7"/>
      <c r="J386" s="126"/>
      <c r="K386" s="126"/>
      <c r="L386" s="126"/>
    </row>
    <row r="387" spans="2:14">
      <c r="C387" s="8"/>
      <c r="D387" s="8"/>
      <c r="E387" s="8"/>
      <c r="F387" s="7"/>
      <c r="G387" s="126"/>
      <c r="H387" s="126"/>
      <c r="I387" s="7"/>
      <c r="J387" s="126"/>
      <c r="K387" s="126"/>
      <c r="L387" s="126"/>
    </row>
    <row r="388" spans="2:14">
      <c r="C388" s="8"/>
      <c r="D388" s="8"/>
      <c r="E388" s="8"/>
      <c r="F388" s="7"/>
      <c r="G388" s="126"/>
      <c r="H388" s="126"/>
      <c r="I388" s="7"/>
      <c r="J388" s="126"/>
      <c r="K388" s="126"/>
      <c r="L388" s="126"/>
    </row>
    <row r="389" spans="2:14">
      <c r="C389" s="8"/>
      <c r="D389" s="8"/>
      <c r="E389" s="8"/>
      <c r="F389" s="7"/>
      <c r="G389" s="126"/>
      <c r="H389" s="126"/>
      <c r="I389" s="7"/>
      <c r="J389" s="126"/>
      <c r="K389" s="126"/>
      <c r="L389" s="126"/>
    </row>
    <row r="390" spans="2:14">
      <c r="C390" s="8"/>
      <c r="D390" s="8"/>
      <c r="E390" s="8"/>
      <c r="F390" s="7"/>
      <c r="G390" s="126"/>
      <c r="H390" s="126"/>
      <c r="I390" s="7"/>
      <c r="J390" s="126"/>
      <c r="K390" s="126"/>
      <c r="L390" s="126"/>
    </row>
    <row r="391" spans="2:14" s="159" customFormat="1">
      <c r="C391" s="8"/>
      <c r="D391" s="8"/>
      <c r="E391" s="8"/>
      <c r="F391" s="7"/>
      <c r="G391" s="174"/>
      <c r="H391" s="174"/>
      <c r="I391" s="7"/>
      <c r="J391" s="174"/>
      <c r="K391" s="174"/>
      <c r="L391" s="174"/>
    </row>
    <row r="392" spans="2:14" s="159" customFormat="1">
      <c r="C392" s="8"/>
      <c r="D392" s="8"/>
      <c r="E392" s="8"/>
      <c r="F392" s="7"/>
      <c r="G392" s="174"/>
      <c r="H392" s="174"/>
      <c r="I392" s="7"/>
      <c r="J392" s="174"/>
      <c r="K392" s="174"/>
      <c r="L392" s="174"/>
    </row>
    <row r="393" spans="2:14">
      <c r="J393" s="288" t="s">
        <v>128</v>
      </c>
      <c r="K393" s="288"/>
      <c r="L393" s="288"/>
    </row>
    <row r="394" spans="2:14">
      <c r="J394" s="23"/>
      <c r="K394" s="23"/>
      <c r="L394" s="23"/>
    </row>
    <row r="395" spans="2:14">
      <c r="B395" s="289" t="s">
        <v>126</v>
      </c>
      <c r="C395" s="289"/>
      <c r="D395" s="289"/>
      <c r="E395" s="289"/>
      <c r="F395" s="289"/>
      <c r="G395" s="289"/>
      <c r="H395" s="289"/>
      <c r="I395" s="289"/>
      <c r="J395" s="289"/>
      <c r="K395" s="289"/>
      <c r="L395" s="289"/>
    </row>
    <row r="396" spans="2:14">
      <c r="B396" s="289" t="s">
        <v>127</v>
      </c>
      <c r="C396" s="289"/>
      <c r="D396" s="289"/>
      <c r="E396" s="289"/>
      <c r="F396" s="289"/>
      <c r="G396" s="289"/>
      <c r="H396" s="289"/>
      <c r="I396" s="289"/>
      <c r="J396" s="289"/>
      <c r="K396" s="289"/>
      <c r="L396" s="289"/>
    </row>
    <row r="397" spans="2:14">
      <c r="B397" s="289" t="s">
        <v>327</v>
      </c>
      <c r="C397" s="289"/>
      <c r="D397" s="289"/>
      <c r="E397" s="289"/>
      <c r="F397" s="289"/>
      <c r="G397" s="289"/>
      <c r="H397" s="289"/>
      <c r="I397" s="289"/>
      <c r="J397" s="289"/>
      <c r="K397" s="289"/>
      <c r="L397" s="289"/>
    </row>
    <row r="398" spans="2:14">
      <c r="N398" s="12"/>
    </row>
    <row r="399" spans="2:14">
      <c r="B399" s="283" t="s">
        <v>29</v>
      </c>
      <c r="C399" s="283"/>
      <c r="D399" s="21" t="s">
        <v>30</v>
      </c>
      <c r="E399" s="284" t="s">
        <v>150</v>
      </c>
      <c r="F399" s="284"/>
      <c r="G399" s="284"/>
      <c r="H399" s="284"/>
      <c r="I399" s="284"/>
      <c r="J399" s="284"/>
      <c r="K399" s="284"/>
      <c r="L399" s="284"/>
    </row>
    <row r="400" spans="2:14">
      <c r="B400" s="283"/>
      <c r="C400" s="283"/>
      <c r="D400" s="21" t="s">
        <v>31</v>
      </c>
      <c r="E400" s="284">
        <v>104021</v>
      </c>
      <c r="F400" s="284"/>
      <c r="G400" s="284"/>
      <c r="H400" s="284"/>
      <c r="I400" s="284"/>
      <c r="J400" s="284"/>
      <c r="K400" s="284"/>
      <c r="L400" s="284"/>
    </row>
    <row r="401" spans="2:12">
      <c r="B401" s="255"/>
      <c r="C401" s="255"/>
      <c r="D401" s="255"/>
      <c r="E401" s="255"/>
      <c r="F401" s="255"/>
      <c r="G401" s="255"/>
      <c r="H401" s="255"/>
      <c r="I401" s="255"/>
      <c r="J401" s="255"/>
      <c r="K401" s="255"/>
      <c r="L401" s="255"/>
    </row>
    <row r="402" spans="2:12">
      <c r="B402" s="283" t="s">
        <v>32</v>
      </c>
      <c r="C402" s="283"/>
      <c r="D402" s="21" t="s">
        <v>30</v>
      </c>
      <c r="E402" s="284" t="s">
        <v>150</v>
      </c>
      <c r="F402" s="284"/>
      <c r="G402" s="284"/>
      <c r="H402" s="284"/>
      <c r="I402" s="284"/>
      <c r="J402" s="284"/>
      <c r="K402" s="284"/>
      <c r="L402" s="284"/>
    </row>
    <row r="403" spans="2:12">
      <c r="B403" s="283"/>
      <c r="C403" s="283"/>
      <c r="D403" s="21" t="s">
        <v>31</v>
      </c>
      <c r="E403" s="284">
        <v>104021</v>
      </c>
      <c r="F403" s="284"/>
      <c r="G403" s="284"/>
      <c r="H403" s="284"/>
      <c r="I403" s="284"/>
      <c r="J403" s="284"/>
      <c r="K403" s="284"/>
      <c r="L403" s="284"/>
    </row>
    <row r="404" spans="2:12">
      <c r="B404" s="266"/>
      <c r="C404" s="266"/>
      <c r="D404" s="266"/>
      <c r="E404" s="266"/>
      <c r="F404" s="266"/>
      <c r="G404" s="266"/>
      <c r="H404" s="266"/>
      <c r="I404" s="266"/>
      <c r="J404" s="266"/>
      <c r="K404" s="266"/>
      <c r="L404" s="266"/>
    </row>
    <row r="405" spans="2:12">
      <c r="B405" s="283" t="s">
        <v>33</v>
      </c>
      <c r="C405" s="283"/>
      <c r="D405" s="283"/>
      <c r="E405" s="284" t="s">
        <v>150</v>
      </c>
      <c r="F405" s="284"/>
      <c r="G405" s="284"/>
      <c r="H405" s="284"/>
      <c r="I405" s="284"/>
      <c r="J405" s="284"/>
      <c r="K405" s="284"/>
      <c r="L405" s="284"/>
    </row>
    <row r="406" spans="2:12">
      <c r="B406" s="255"/>
      <c r="C406" s="255"/>
      <c r="D406" s="255"/>
      <c r="E406" s="255"/>
      <c r="F406" s="255"/>
      <c r="G406" s="255"/>
      <c r="H406" s="255"/>
      <c r="I406" s="255"/>
      <c r="J406" s="255"/>
      <c r="K406" s="255"/>
      <c r="L406" s="255"/>
    </row>
    <row r="407" spans="2:12">
      <c r="B407" s="283" t="s">
        <v>34</v>
      </c>
      <c r="C407" s="283"/>
      <c r="D407" s="283"/>
      <c r="E407" s="284">
        <v>1006</v>
      </c>
      <c r="F407" s="284"/>
      <c r="G407" s="284"/>
      <c r="H407" s="284"/>
      <c r="I407" s="284"/>
      <c r="J407" s="284"/>
      <c r="K407" s="284"/>
      <c r="L407" s="284"/>
    </row>
    <row r="408" spans="2:12">
      <c r="B408" s="266"/>
      <c r="C408" s="266"/>
      <c r="D408" s="266"/>
      <c r="E408" s="266"/>
      <c r="F408" s="266"/>
      <c r="G408" s="266"/>
      <c r="H408" s="266"/>
      <c r="I408" s="266"/>
      <c r="J408" s="266"/>
      <c r="K408" s="266"/>
      <c r="L408" s="266"/>
    </row>
    <row r="409" spans="2:12">
      <c r="B409" s="283" t="s">
        <v>35</v>
      </c>
      <c r="C409" s="283"/>
      <c r="D409" s="283"/>
      <c r="E409" s="284">
        <v>1</v>
      </c>
      <c r="F409" s="284"/>
      <c r="G409" s="284"/>
      <c r="H409" s="284"/>
      <c r="I409" s="284"/>
      <c r="J409" s="284"/>
      <c r="K409" s="284"/>
      <c r="L409" s="284"/>
    </row>
    <row r="410" spans="2:12">
      <c r="B410" s="255"/>
      <c r="C410" s="255"/>
      <c r="D410" s="255"/>
      <c r="E410" s="255"/>
      <c r="F410" s="255"/>
      <c r="G410" s="255"/>
      <c r="H410" s="255"/>
      <c r="I410" s="255"/>
      <c r="J410" s="255"/>
      <c r="K410" s="255"/>
      <c r="L410" s="255"/>
    </row>
    <row r="411" spans="2:12">
      <c r="B411" s="286" t="s">
        <v>36</v>
      </c>
      <c r="C411" s="286"/>
      <c r="D411" s="21" t="s">
        <v>37</v>
      </c>
      <c r="E411" s="287" t="s">
        <v>148</v>
      </c>
      <c r="F411" s="287"/>
      <c r="G411" s="287"/>
      <c r="H411" s="287"/>
      <c r="I411" s="287"/>
      <c r="J411" s="287"/>
      <c r="K411" s="287"/>
      <c r="L411" s="287"/>
    </row>
    <row r="412" spans="2:12">
      <c r="B412" s="286"/>
      <c r="C412" s="286"/>
      <c r="D412" s="21" t="s">
        <v>38</v>
      </c>
      <c r="E412" s="287" t="s">
        <v>148</v>
      </c>
      <c r="F412" s="287"/>
      <c r="G412" s="287"/>
      <c r="H412" s="287"/>
      <c r="I412" s="287"/>
      <c r="J412" s="287"/>
      <c r="K412" s="287"/>
      <c r="L412" s="287"/>
    </row>
    <row r="413" spans="2:12">
      <c r="B413" s="286"/>
      <c r="C413" s="286"/>
      <c r="D413" s="21" t="s">
        <v>39</v>
      </c>
      <c r="E413" s="287" t="s">
        <v>149</v>
      </c>
      <c r="F413" s="287"/>
      <c r="G413" s="287"/>
      <c r="H413" s="287"/>
      <c r="I413" s="287"/>
      <c r="J413" s="287"/>
      <c r="K413" s="287"/>
      <c r="L413" s="287"/>
    </row>
    <row r="414" spans="2:12">
      <c r="B414" s="255"/>
      <c r="C414" s="255"/>
      <c r="D414" s="255"/>
      <c r="E414" s="255"/>
      <c r="F414" s="255"/>
      <c r="G414" s="255"/>
      <c r="H414" s="255"/>
      <c r="I414" s="255"/>
      <c r="J414" s="255"/>
      <c r="K414" s="255"/>
      <c r="L414" s="255"/>
    </row>
    <row r="415" spans="2:12" ht="27">
      <c r="B415" s="256" t="s">
        <v>40</v>
      </c>
      <c r="C415" s="257"/>
      <c r="D415" s="21" t="s">
        <v>41</v>
      </c>
      <c r="E415" s="262" t="s">
        <v>151</v>
      </c>
      <c r="F415" s="263"/>
      <c r="G415" s="263"/>
      <c r="H415" s="263"/>
      <c r="I415" s="263"/>
      <c r="J415" s="263"/>
      <c r="K415" s="263"/>
      <c r="L415" s="264"/>
    </row>
    <row r="416" spans="2:12" ht="27">
      <c r="B416" s="258"/>
      <c r="C416" s="259"/>
      <c r="D416" s="21" t="s">
        <v>42</v>
      </c>
      <c r="E416" s="284">
        <v>1108</v>
      </c>
      <c r="F416" s="284"/>
      <c r="G416" s="284"/>
      <c r="H416" s="284"/>
      <c r="I416" s="284"/>
      <c r="J416" s="284"/>
      <c r="K416" s="284"/>
      <c r="L416" s="284"/>
    </row>
    <row r="417" spans="2:15" ht="27">
      <c r="B417" s="258"/>
      <c r="C417" s="259"/>
      <c r="D417" s="21" t="s">
        <v>43</v>
      </c>
      <c r="E417" s="262" t="s">
        <v>161</v>
      </c>
      <c r="F417" s="263"/>
      <c r="G417" s="263"/>
      <c r="H417" s="263"/>
      <c r="I417" s="263"/>
      <c r="J417" s="263"/>
      <c r="K417" s="263"/>
      <c r="L417" s="264"/>
    </row>
    <row r="418" spans="2:15" ht="27">
      <c r="B418" s="260"/>
      <c r="C418" s="261"/>
      <c r="D418" s="21" t="s">
        <v>44</v>
      </c>
      <c r="E418" s="284">
        <v>31001</v>
      </c>
      <c r="F418" s="284"/>
      <c r="G418" s="284"/>
      <c r="H418" s="284"/>
      <c r="I418" s="284"/>
      <c r="J418" s="284"/>
      <c r="K418" s="284"/>
      <c r="L418" s="284"/>
    </row>
    <row r="419" spans="2:15">
      <c r="B419" s="255"/>
      <c r="C419" s="255"/>
      <c r="D419" s="255"/>
      <c r="E419" s="255"/>
      <c r="F419" s="255"/>
      <c r="G419" s="255"/>
      <c r="H419" s="255"/>
      <c r="I419" s="255"/>
      <c r="J419" s="255"/>
      <c r="K419" s="255"/>
      <c r="L419" s="255"/>
    </row>
    <row r="420" spans="2:15">
      <c r="B420" s="283" t="s">
        <v>45</v>
      </c>
      <c r="C420" s="283"/>
      <c r="D420" s="283"/>
      <c r="E420" s="284" t="s">
        <v>154</v>
      </c>
      <c r="F420" s="284"/>
      <c r="G420" s="284"/>
      <c r="H420" s="284"/>
      <c r="I420" s="284"/>
      <c r="J420" s="284"/>
      <c r="K420" s="284"/>
      <c r="L420" s="284"/>
    </row>
    <row r="422" spans="2:15" ht="52.5" customHeight="1">
      <c r="B422" s="282" t="s">
        <v>50</v>
      </c>
      <c r="C422" s="285" t="s">
        <v>1</v>
      </c>
      <c r="D422" s="285"/>
      <c r="E422" s="282" t="s">
        <v>49</v>
      </c>
      <c r="F422" s="282" t="s">
        <v>3</v>
      </c>
      <c r="G422" s="282"/>
      <c r="H422" s="282"/>
      <c r="I422" s="282" t="s">
        <v>47</v>
      </c>
      <c r="J422" s="282" t="s">
        <v>4</v>
      </c>
      <c r="K422" s="282" t="s">
        <v>5</v>
      </c>
      <c r="L422" s="282" t="s">
        <v>6</v>
      </c>
      <c r="M422" s="282" t="s">
        <v>46</v>
      </c>
      <c r="N422" s="282"/>
      <c r="O422" s="282" t="s">
        <v>7</v>
      </c>
    </row>
    <row r="423" spans="2:15" ht="54">
      <c r="B423" s="282"/>
      <c r="C423" s="22" t="s">
        <v>8</v>
      </c>
      <c r="D423" s="20" t="s">
        <v>0</v>
      </c>
      <c r="E423" s="282"/>
      <c r="F423" s="20" t="s">
        <v>48</v>
      </c>
      <c r="G423" s="20" t="s">
        <v>9</v>
      </c>
      <c r="H423" s="20" t="s">
        <v>10</v>
      </c>
      <c r="I423" s="282"/>
      <c r="J423" s="282"/>
      <c r="K423" s="282"/>
      <c r="L423" s="282"/>
      <c r="M423" s="20" t="s">
        <v>11</v>
      </c>
      <c r="N423" s="20" t="s">
        <v>12</v>
      </c>
      <c r="O423" s="282"/>
    </row>
    <row r="424" spans="2:15">
      <c r="B424" s="24" t="s">
        <v>13</v>
      </c>
      <c r="C424" s="24" t="s">
        <v>14</v>
      </c>
      <c r="D424" s="24" t="s">
        <v>15</v>
      </c>
      <c r="E424" s="24" t="s">
        <v>16</v>
      </c>
      <c r="F424" s="24" t="s">
        <v>17</v>
      </c>
      <c r="G424" s="24" t="s">
        <v>18</v>
      </c>
      <c r="H424" s="24" t="s">
        <v>19</v>
      </c>
      <c r="I424" s="24" t="s">
        <v>20</v>
      </c>
      <c r="J424" s="24" t="s">
        <v>21</v>
      </c>
      <c r="K424" s="24" t="s">
        <v>22</v>
      </c>
      <c r="L424" s="24" t="s">
        <v>23</v>
      </c>
      <c r="M424" s="24" t="s">
        <v>24</v>
      </c>
      <c r="N424" s="24" t="s">
        <v>25</v>
      </c>
      <c r="O424" s="24" t="s">
        <v>26</v>
      </c>
    </row>
    <row r="425" spans="2:15">
      <c r="B425" s="4">
        <v>1200000</v>
      </c>
      <c r="C425" s="5" t="s">
        <v>66</v>
      </c>
      <c r="D425" s="4" t="s">
        <v>28</v>
      </c>
      <c r="E425" s="25">
        <f>E429</f>
        <v>0</v>
      </c>
      <c r="F425" s="25">
        <f t="shared" ref="F425:H425" si="30">F429</f>
        <v>0</v>
      </c>
      <c r="G425" s="197">
        <f t="shared" si="30"/>
        <v>2000</v>
      </c>
      <c r="H425" s="25">
        <f t="shared" si="30"/>
        <v>0</v>
      </c>
      <c r="I425" s="197">
        <f>E425+F425+G425+H425</f>
        <v>2000</v>
      </c>
      <c r="J425" s="197">
        <f t="shared" ref="J425:L425" si="31">J429</f>
        <v>1778</v>
      </c>
      <c r="K425" s="197">
        <f t="shared" si="31"/>
        <v>1778</v>
      </c>
      <c r="L425" s="197">
        <f t="shared" si="31"/>
        <v>1778</v>
      </c>
      <c r="M425" s="10"/>
      <c r="N425" s="10"/>
      <c r="O425" s="10"/>
    </row>
    <row r="426" spans="2:15">
      <c r="B426" s="4">
        <v>1210000</v>
      </c>
      <c r="C426" s="5" t="s">
        <v>67</v>
      </c>
      <c r="D426" s="4" t="s">
        <v>28</v>
      </c>
      <c r="E426" s="25"/>
      <c r="F426" s="10"/>
      <c r="G426" s="10"/>
      <c r="H426" s="10"/>
      <c r="I426" s="197"/>
      <c r="J426" s="197"/>
      <c r="K426" s="197"/>
      <c r="L426" s="197"/>
      <c r="M426" s="10"/>
      <c r="N426" s="10"/>
      <c r="O426" s="10"/>
    </row>
    <row r="427" spans="2:15">
      <c r="B427" s="4">
        <v>1211000</v>
      </c>
      <c r="C427" s="5" t="s">
        <v>122</v>
      </c>
      <c r="D427" s="4">
        <v>511100</v>
      </c>
      <c r="E427" s="25"/>
      <c r="F427" s="10"/>
      <c r="G427" s="10"/>
      <c r="H427" s="10"/>
      <c r="I427" s="25"/>
      <c r="J427" s="25"/>
      <c r="K427" s="25"/>
      <c r="L427" s="25"/>
      <c r="M427" s="10"/>
      <c r="N427" s="10"/>
      <c r="O427" s="10"/>
    </row>
    <row r="428" spans="2:15">
      <c r="B428" s="4">
        <v>1212000</v>
      </c>
      <c r="C428" s="5" t="s">
        <v>123</v>
      </c>
      <c r="D428" s="4">
        <v>511200</v>
      </c>
      <c r="E428" s="25"/>
      <c r="F428" s="10"/>
      <c r="G428" s="10"/>
      <c r="H428" s="10"/>
      <c r="I428" s="25"/>
      <c r="J428" s="25"/>
      <c r="K428" s="25"/>
      <c r="L428" s="25"/>
      <c r="M428" s="10"/>
      <c r="N428" s="10"/>
      <c r="O428" s="10"/>
    </row>
    <row r="429" spans="2:15">
      <c r="B429" s="4">
        <v>1215000</v>
      </c>
      <c r="C429" s="5" t="s">
        <v>124</v>
      </c>
      <c r="D429" s="4">
        <v>512200</v>
      </c>
      <c r="E429" s="25"/>
      <c r="F429" s="10"/>
      <c r="G429" s="197">
        <v>2000</v>
      </c>
      <c r="I429" s="197">
        <f t="shared" ref="I429" si="32">E429+F429+G429+H429</f>
        <v>2000</v>
      </c>
      <c r="J429" s="197">
        <v>1778</v>
      </c>
      <c r="K429" s="197">
        <v>1778</v>
      </c>
      <c r="L429" s="197">
        <v>1778</v>
      </c>
      <c r="M429" s="10"/>
      <c r="N429" s="10"/>
      <c r="O429" s="10"/>
    </row>
    <row r="430" spans="2:15">
      <c r="B430" s="4">
        <v>1216000</v>
      </c>
      <c r="C430" s="5" t="s">
        <v>125</v>
      </c>
      <c r="D430" s="4">
        <v>512900</v>
      </c>
      <c r="E430" s="25"/>
      <c r="F430" s="10"/>
      <c r="G430" s="10"/>
      <c r="H430" s="10"/>
      <c r="I430" s="197"/>
      <c r="J430" s="25"/>
      <c r="K430" s="25"/>
      <c r="L430" s="25"/>
      <c r="M430" s="10"/>
      <c r="N430" s="10"/>
      <c r="O430" s="10"/>
    </row>
    <row r="431" spans="2:15">
      <c r="B431" s="4">
        <v>1000000</v>
      </c>
      <c r="C431" s="4" t="s">
        <v>215</v>
      </c>
      <c r="D431" s="4"/>
      <c r="E431" s="25">
        <f>E425</f>
        <v>0</v>
      </c>
      <c r="F431" s="25"/>
      <c r="G431" s="197">
        <f t="shared" ref="G431:L431" si="33">G425</f>
        <v>2000</v>
      </c>
      <c r="H431" s="25">
        <f t="shared" si="33"/>
        <v>0</v>
      </c>
      <c r="I431" s="197">
        <f>E431+F431+G431+H431</f>
        <v>2000</v>
      </c>
      <c r="J431" s="197">
        <f t="shared" si="33"/>
        <v>1778</v>
      </c>
      <c r="K431" s="197">
        <f t="shared" si="33"/>
        <v>1778</v>
      </c>
      <c r="L431" s="197">
        <f t="shared" si="33"/>
        <v>1778</v>
      </c>
      <c r="M431" s="10"/>
      <c r="N431" s="10"/>
      <c r="O431" s="10"/>
    </row>
    <row r="432" spans="2:15" s="159" customFormat="1">
      <c r="B432" s="56"/>
      <c r="C432" s="56"/>
      <c r="D432" s="56"/>
      <c r="E432" s="57"/>
      <c r="F432" s="57"/>
      <c r="G432" s="57"/>
      <c r="H432" s="57"/>
      <c r="I432" s="57"/>
      <c r="J432" s="57"/>
      <c r="K432" s="57"/>
      <c r="L432" s="57"/>
      <c r="M432" s="58"/>
      <c r="N432" s="58"/>
      <c r="O432" s="58"/>
    </row>
    <row r="434" spans="2:12">
      <c r="C434" s="161" t="s">
        <v>329</v>
      </c>
      <c r="D434" s="253" t="s">
        <v>70</v>
      </c>
      <c r="E434" s="253"/>
      <c r="F434" s="253"/>
      <c r="G434" s="252" t="s">
        <v>71</v>
      </c>
      <c r="H434" s="252"/>
      <c r="J434" s="254" t="s">
        <v>155</v>
      </c>
      <c r="K434" s="254"/>
      <c r="L434" s="254"/>
    </row>
    <row r="435" spans="2:12">
      <c r="C435" s="8"/>
      <c r="D435" s="8"/>
      <c r="E435" s="1"/>
      <c r="G435" s="252" t="s">
        <v>72</v>
      </c>
      <c r="H435" s="252"/>
      <c r="J435" s="252" t="s">
        <v>73</v>
      </c>
      <c r="K435" s="252"/>
      <c r="L435" s="252"/>
    </row>
    <row r="436" spans="2:12">
      <c r="C436" s="19" t="s">
        <v>74</v>
      </c>
      <c r="D436" s="8"/>
      <c r="E436" s="8"/>
      <c r="F436" s="8"/>
      <c r="G436" s="8"/>
      <c r="H436" s="8"/>
      <c r="I436" s="8"/>
    </row>
    <row r="437" spans="2:12" ht="16.5" customHeight="1">
      <c r="C437" s="8"/>
      <c r="D437" s="253" t="s">
        <v>75</v>
      </c>
      <c r="E437" s="253"/>
      <c r="F437" s="253"/>
      <c r="G437" s="252" t="s">
        <v>71</v>
      </c>
      <c r="H437" s="252"/>
      <c r="I437" s="7"/>
      <c r="J437" s="254" t="s">
        <v>242</v>
      </c>
      <c r="K437" s="254"/>
      <c r="L437" s="254"/>
    </row>
    <row r="438" spans="2:12">
      <c r="C438" s="8"/>
      <c r="D438" s="8"/>
      <c r="E438" s="8"/>
      <c r="F438" s="7"/>
      <c r="G438" s="252" t="s">
        <v>72</v>
      </c>
      <c r="H438" s="252"/>
      <c r="I438" s="7"/>
      <c r="J438" s="252" t="s">
        <v>73</v>
      </c>
      <c r="K438" s="252"/>
      <c r="L438" s="252"/>
    </row>
    <row r="439" spans="2:12">
      <c r="C439" s="8"/>
      <c r="D439" s="8"/>
      <c r="E439" s="8"/>
      <c r="F439" s="7"/>
      <c r="G439" s="126"/>
      <c r="H439" s="126"/>
      <c r="I439" s="7"/>
      <c r="J439" s="126"/>
      <c r="K439" s="126"/>
      <c r="L439" s="126"/>
    </row>
    <row r="440" spans="2:12">
      <c r="C440" s="8"/>
      <c r="D440" s="8"/>
      <c r="E440" s="8"/>
      <c r="F440" s="7"/>
      <c r="G440" s="126"/>
      <c r="H440" s="126"/>
      <c r="I440" s="7"/>
      <c r="J440" s="126"/>
      <c r="K440" s="126"/>
      <c r="L440" s="126"/>
    </row>
    <row r="441" spans="2:12">
      <c r="C441" s="8"/>
      <c r="D441" s="8"/>
      <c r="E441" s="8"/>
      <c r="F441" s="7"/>
      <c r="G441" s="126"/>
      <c r="H441" s="126"/>
      <c r="I441" s="7"/>
      <c r="J441" s="126"/>
      <c r="K441" s="126"/>
      <c r="L441" s="126"/>
    </row>
    <row r="442" spans="2:12">
      <c r="C442" s="8"/>
      <c r="D442" s="8"/>
      <c r="E442" s="8"/>
      <c r="F442" s="7"/>
      <c r="G442" s="126"/>
      <c r="H442" s="126"/>
      <c r="I442" s="7"/>
      <c r="J442" s="126"/>
      <c r="K442" s="126"/>
      <c r="L442" s="126"/>
    </row>
    <row r="443" spans="2:12">
      <c r="C443" s="8"/>
      <c r="D443" s="8"/>
      <c r="E443" s="8"/>
      <c r="F443" s="7"/>
      <c r="G443" s="126"/>
      <c r="H443" s="126"/>
      <c r="I443" s="7"/>
      <c r="J443" s="126"/>
      <c r="K443" s="126"/>
      <c r="L443" s="126"/>
    </row>
    <row r="444" spans="2:12">
      <c r="J444" s="288" t="s">
        <v>128</v>
      </c>
      <c r="K444" s="288"/>
      <c r="L444" s="288"/>
    </row>
    <row r="445" spans="2:12">
      <c r="J445" s="23"/>
      <c r="K445" s="23"/>
      <c r="L445" s="23"/>
    </row>
    <row r="446" spans="2:12">
      <c r="B446" s="289" t="s">
        <v>126</v>
      </c>
      <c r="C446" s="289"/>
      <c r="D446" s="289"/>
      <c r="E446" s="289"/>
      <c r="F446" s="289"/>
      <c r="G446" s="289"/>
      <c r="H446" s="289"/>
      <c r="I446" s="289"/>
      <c r="J446" s="289"/>
      <c r="K446" s="289"/>
      <c r="L446" s="289"/>
    </row>
    <row r="447" spans="2:12">
      <c r="B447" s="289" t="s">
        <v>127</v>
      </c>
      <c r="C447" s="289"/>
      <c r="D447" s="289"/>
      <c r="E447" s="289"/>
      <c r="F447" s="289"/>
      <c r="G447" s="289"/>
      <c r="H447" s="289"/>
      <c r="I447" s="289"/>
      <c r="J447" s="289"/>
      <c r="K447" s="289"/>
      <c r="L447" s="289"/>
    </row>
    <row r="448" spans="2:12">
      <c r="B448" s="289" t="s">
        <v>327</v>
      </c>
      <c r="C448" s="289"/>
      <c r="D448" s="289"/>
      <c r="E448" s="289"/>
      <c r="F448" s="289"/>
      <c r="G448" s="289"/>
      <c r="H448" s="289"/>
      <c r="I448" s="289"/>
      <c r="J448" s="289"/>
      <c r="K448" s="289"/>
      <c r="L448" s="289"/>
    </row>
    <row r="449" spans="2:14">
      <c r="N449" s="12"/>
    </row>
    <row r="450" spans="2:14">
      <c r="B450" s="283" t="s">
        <v>29</v>
      </c>
      <c r="C450" s="283"/>
      <c r="D450" s="21" t="s">
        <v>30</v>
      </c>
      <c r="E450" s="284" t="s">
        <v>150</v>
      </c>
      <c r="F450" s="284"/>
      <c r="G450" s="284"/>
      <c r="H450" s="284"/>
      <c r="I450" s="284"/>
      <c r="J450" s="284"/>
      <c r="K450" s="284"/>
      <c r="L450" s="284"/>
    </row>
    <row r="451" spans="2:14">
      <c r="B451" s="283"/>
      <c r="C451" s="283"/>
      <c r="D451" s="21" t="s">
        <v>31</v>
      </c>
      <c r="E451" s="284">
        <v>104021</v>
      </c>
      <c r="F451" s="284"/>
      <c r="G451" s="284"/>
      <c r="H451" s="284"/>
      <c r="I451" s="284"/>
      <c r="J451" s="284"/>
      <c r="K451" s="284"/>
      <c r="L451" s="284"/>
    </row>
    <row r="452" spans="2:14">
      <c r="B452" s="255"/>
      <c r="C452" s="255"/>
      <c r="D452" s="255"/>
      <c r="E452" s="255"/>
      <c r="F452" s="255"/>
      <c r="G452" s="255"/>
      <c r="H452" s="255"/>
      <c r="I452" s="255"/>
      <c r="J452" s="255"/>
      <c r="K452" s="255"/>
      <c r="L452" s="255"/>
    </row>
    <row r="453" spans="2:14">
      <c r="B453" s="283" t="s">
        <v>32</v>
      </c>
      <c r="C453" s="283"/>
      <c r="D453" s="21" t="s">
        <v>30</v>
      </c>
      <c r="E453" s="284" t="s">
        <v>150</v>
      </c>
      <c r="F453" s="284"/>
      <c r="G453" s="284"/>
      <c r="H453" s="284"/>
      <c r="I453" s="284"/>
      <c r="J453" s="284"/>
      <c r="K453" s="284"/>
      <c r="L453" s="284"/>
    </row>
    <row r="454" spans="2:14">
      <c r="B454" s="283"/>
      <c r="C454" s="283"/>
      <c r="D454" s="21" t="s">
        <v>31</v>
      </c>
      <c r="E454" s="284">
        <v>104021</v>
      </c>
      <c r="F454" s="284"/>
      <c r="G454" s="284"/>
      <c r="H454" s="284"/>
      <c r="I454" s="284"/>
      <c r="J454" s="284"/>
      <c r="K454" s="284"/>
      <c r="L454" s="284"/>
    </row>
    <row r="455" spans="2:14">
      <c r="B455" s="266"/>
      <c r="C455" s="266"/>
      <c r="D455" s="266"/>
      <c r="E455" s="266"/>
      <c r="F455" s="266"/>
      <c r="G455" s="266"/>
      <c r="H455" s="266"/>
      <c r="I455" s="266"/>
      <c r="J455" s="266"/>
      <c r="K455" s="266"/>
      <c r="L455" s="266"/>
    </row>
    <row r="456" spans="2:14">
      <c r="B456" s="283" t="s">
        <v>33</v>
      </c>
      <c r="C456" s="283"/>
      <c r="D456" s="283"/>
      <c r="E456" s="284" t="s">
        <v>150</v>
      </c>
      <c r="F456" s="284"/>
      <c r="G456" s="284"/>
      <c r="H456" s="284"/>
      <c r="I456" s="284"/>
      <c r="J456" s="284"/>
      <c r="K456" s="284"/>
      <c r="L456" s="284"/>
    </row>
    <row r="457" spans="2:14">
      <c r="B457" s="255"/>
      <c r="C457" s="255"/>
      <c r="D457" s="255"/>
      <c r="E457" s="255"/>
      <c r="F457" s="255"/>
      <c r="G457" s="255"/>
      <c r="H457" s="255"/>
      <c r="I457" s="255"/>
      <c r="J457" s="255"/>
      <c r="K457" s="255"/>
      <c r="L457" s="255"/>
    </row>
    <row r="458" spans="2:14">
      <c r="B458" s="283" t="s">
        <v>34</v>
      </c>
      <c r="C458" s="283"/>
      <c r="D458" s="283"/>
      <c r="E458" s="284">
        <v>1006</v>
      </c>
      <c r="F458" s="284"/>
      <c r="G458" s="284"/>
      <c r="H458" s="284"/>
      <c r="I458" s="284"/>
      <c r="J458" s="284"/>
      <c r="K458" s="284"/>
      <c r="L458" s="284"/>
    </row>
    <row r="459" spans="2:14">
      <c r="B459" s="266"/>
      <c r="C459" s="266"/>
      <c r="D459" s="266"/>
      <c r="E459" s="266"/>
      <c r="F459" s="266"/>
      <c r="G459" s="266"/>
      <c r="H459" s="266"/>
      <c r="I459" s="266"/>
      <c r="J459" s="266"/>
      <c r="K459" s="266"/>
      <c r="L459" s="266"/>
    </row>
    <row r="460" spans="2:14">
      <c r="B460" s="283" t="s">
        <v>35</v>
      </c>
      <c r="C460" s="283"/>
      <c r="D460" s="283"/>
      <c r="E460" s="284">
        <v>1</v>
      </c>
      <c r="F460" s="284"/>
      <c r="G460" s="284"/>
      <c r="H460" s="284"/>
      <c r="I460" s="284"/>
      <c r="J460" s="284"/>
      <c r="K460" s="284"/>
      <c r="L460" s="284"/>
    </row>
    <row r="461" spans="2:14">
      <c r="B461" s="255"/>
      <c r="C461" s="255"/>
      <c r="D461" s="255"/>
      <c r="E461" s="255"/>
      <c r="F461" s="255"/>
      <c r="G461" s="255"/>
      <c r="H461" s="255"/>
      <c r="I461" s="255"/>
      <c r="J461" s="255"/>
      <c r="K461" s="255"/>
      <c r="L461" s="255"/>
    </row>
    <row r="462" spans="2:14">
      <c r="B462" s="286" t="s">
        <v>36</v>
      </c>
      <c r="C462" s="286"/>
      <c r="D462" s="21" t="s">
        <v>37</v>
      </c>
      <c r="E462" s="287" t="s">
        <v>148</v>
      </c>
      <c r="F462" s="287"/>
      <c r="G462" s="287"/>
      <c r="H462" s="287"/>
      <c r="I462" s="287"/>
      <c r="J462" s="287"/>
      <c r="K462" s="287"/>
      <c r="L462" s="287"/>
    </row>
    <row r="463" spans="2:14">
      <c r="B463" s="286"/>
      <c r="C463" s="286"/>
      <c r="D463" s="21" t="s">
        <v>38</v>
      </c>
      <c r="E463" s="287" t="s">
        <v>148</v>
      </c>
      <c r="F463" s="287"/>
      <c r="G463" s="287"/>
      <c r="H463" s="287"/>
      <c r="I463" s="287"/>
      <c r="J463" s="287"/>
      <c r="K463" s="287"/>
      <c r="L463" s="287"/>
    </row>
    <row r="464" spans="2:14">
      <c r="B464" s="286"/>
      <c r="C464" s="286"/>
      <c r="D464" s="21" t="s">
        <v>39</v>
      </c>
      <c r="E464" s="287" t="s">
        <v>149</v>
      </c>
      <c r="F464" s="287"/>
      <c r="G464" s="287"/>
      <c r="H464" s="287"/>
      <c r="I464" s="287"/>
      <c r="J464" s="287"/>
      <c r="K464" s="287"/>
      <c r="L464" s="287"/>
    </row>
    <row r="465" spans="2:15">
      <c r="B465" s="266"/>
      <c r="C465" s="266"/>
      <c r="D465" s="266"/>
      <c r="E465" s="266"/>
      <c r="F465" s="266"/>
      <c r="G465" s="266"/>
      <c r="H465" s="266"/>
      <c r="I465" s="266"/>
      <c r="J465" s="266"/>
      <c r="K465" s="266"/>
      <c r="L465" s="266"/>
    </row>
    <row r="466" spans="2:15" ht="27">
      <c r="B466" s="256" t="s">
        <v>40</v>
      </c>
      <c r="C466" s="257"/>
      <c r="D466" s="21" t="s">
        <v>41</v>
      </c>
      <c r="E466" s="262" t="s">
        <v>162</v>
      </c>
      <c r="F466" s="263"/>
      <c r="G466" s="263"/>
      <c r="H466" s="263"/>
      <c r="I466" s="263"/>
      <c r="J466" s="263"/>
      <c r="K466" s="263"/>
      <c r="L466" s="264"/>
    </row>
    <row r="467" spans="2:15" ht="27">
      <c r="B467" s="258"/>
      <c r="C467" s="259"/>
      <c r="D467" s="21" t="s">
        <v>42</v>
      </c>
      <c r="E467" s="284">
        <v>1137</v>
      </c>
      <c r="F467" s="284"/>
      <c r="G467" s="284"/>
      <c r="H467" s="284"/>
      <c r="I467" s="284"/>
      <c r="J467" s="284"/>
      <c r="K467" s="284"/>
      <c r="L467" s="284"/>
    </row>
    <row r="468" spans="2:15" ht="27">
      <c r="B468" s="258"/>
      <c r="C468" s="259"/>
      <c r="D468" s="21" t="s">
        <v>43</v>
      </c>
      <c r="E468" s="262" t="s">
        <v>163</v>
      </c>
      <c r="F468" s="263"/>
      <c r="G468" s="263"/>
      <c r="H468" s="263"/>
      <c r="I468" s="263"/>
      <c r="J468" s="263"/>
      <c r="K468" s="263"/>
      <c r="L468" s="264"/>
    </row>
    <row r="469" spans="2:15" ht="27">
      <c r="B469" s="260"/>
      <c r="C469" s="261"/>
      <c r="D469" s="21" t="s">
        <v>44</v>
      </c>
      <c r="E469" s="284">
        <v>11001</v>
      </c>
      <c r="F469" s="284"/>
      <c r="G469" s="284"/>
      <c r="H469" s="284"/>
      <c r="I469" s="284"/>
      <c r="J469" s="284"/>
      <c r="K469" s="284"/>
      <c r="L469" s="284"/>
    </row>
    <row r="470" spans="2:15">
      <c r="B470" s="255"/>
      <c r="C470" s="255"/>
      <c r="D470" s="255"/>
      <c r="E470" s="255"/>
      <c r="F470" s="255"/>
      <c r="G470" s="255"/>
      <c r="H470" s="255"/>
      <c r="I470" s="255"/>
      <c r="J470" s="255"/>
      <c r="K470" s="255"/>
      <c r="L470" s="255"/>
    </row>
    <row r="471" spans="2:15">
      <c r="B471" s="283" t="s">
        <v>45</v>
      </c>
      <c r="C471" s="283"/>
      <c r="D471" s="283"/>
      <c r="E471" s="284" t="s">
        <v>154</v>
      </c>
      <c r="F471" s="284"/>
      <c r="G471" s="284"/>
      <c r="H471" s="284"/>
      <c r="I471" s="284"/>
      <c r="J471" s="284"/>
      <c r="K471" s="284"/>
      <c r="L471" s="284"/>
    </row>
    <row r="473" spans="2:15" ht="53.25" customHeight="1">
      <c r="B473" s="282" t="s">
        <v>50</v>
      </c>
      <c r="C473" s="285" t="s">
        <v>1</v>
      </c>
      <c r="D473" s="285"/>
      <c r="E473" s="282" t="s">
        <v>49</v>
      </c>
      <c r="F473" s="282" t="s">
        <v>3</v>
      </c>
      <c r="G473" s="282"/>
      <c r="H473" s="282"/>
      <c r="I473" s="282" t="s">
        <v>47</v>
      </c>
      <c r="J473" s="282" t="s">
        <v>4</v>
      </c>
      <c r="K473" s="282" t="s">
        <v>5</v>
      </c>
      <c r="L473" s="282" t="s">
        <v>6</v>
      </c>
      <c r="M473" s="282" t="s">
        <v>46</v>
      </c>
      <c r="N473" s="282"/>
      <c r="O473" s="282" t="s">
        <v>7</v>
      </c>
    </row>
    <row r="474" spans="2:15" ht="54">
      <c r="B474" s="282"/>
      <c r="C474" s="22" t="s">
        <v>8</v>
      </c>
      <c r="D474" s="20" t="s">
        <v>0</v>
      </c>
      <c r="E474" s="282"/>
      <c r="F474" s="20" t="s">
        <v>48</v>
      </c>
      <c r="G474" s="20" t="s">
        <v>9</v>
      </c>
      <c r="H474" s="20" t="s">
        <v>10</v>
      </c>
      <c r="I474" s="282"/>
      <c r="J474" s="282"/>
      <c r="K474" s="282"/>
      <c r="L474" s="282"/>
      <c r="M474" s="20" t="s">
        <v>11</v>
      </c>
      <c r="N474" s="20" t="s">
        <v>12</v>
      </c>
      <c r="O474" s="282"/>
    </row>
    <row r="475" spans="2:15">
      <c r="B475" s="24" t="s">
        <v>13</v>
      </c>
      <c r="C475" s="24" t="s">
        <v>14</v>
      </c>
      <c r="D475" s="24" t="s">
        <v>15</v>
      </c>
      <c r="E475" s="24" t="s">
        <v>16</v>
      </c>
      <c r="F475" s="24" t="s">
        <v>17</v>
      </c>
      <c r="G475" s="24" t="s">
        <v>18</v>
      </c>
      <c r="H475" s="24" t="s">
        <v>19</v>
      </c>
      <c r="I475" s="24" t="s">
        <v>20</v>
      </c>
      <c r="J475" s="24" t="s">
        <v>21</v>
      </c>
      <c r="K475" s="24" t="s">
        <v>22</v>
      </c>
      <c r="L475" s="24" t="s">
        <v>23</v>
      </c>
      <c r="M475" s="24" t="s">
        <v>24</v>
      </c>
      <c r="N475" s="24" t="s">
        <v>25</v>
      </c>
      <c r="O475" s="24" t="s">
        <v>26</v>
      </c>
    </row>
    <row r="476" spans="2:15">
      <c r="B476" s="4">
        <v>1100000</v>
      </c>
      <c r="C476" s="5" t="s">
        <v>76</v>
      </c>
      <c r="D476" s="4" t="s">
        <v>28</v>
      </c>
      <c r="E476" s="197">
        <f>E480+E479</f>
        <v>19700</v>
      </c>
      <c r="F476" s="25">
        <f t="shared" ref="F476:H476" si="34">F480+F479</f>
        <v>0</v>
      </c>
      <c r="G476" s="25">
        <f t="shared" si="34"/>
        <v>0</v>
      </c>
      <c r="H476" s="25">
        <f t="shared" si="34"/>
        <v>0</v>
      </c>
      <c r="I476" s="197">
        <f t="shared" ref="I476" si="35">E476+F476+G476+H476</f>
        <v>19700</v>
      </c>
      <c r="J476" s="197">
        <f>J480+J479</f>
        <v>19700</v>
      </c>
      <c r="K476" s="197">
        <f t="shared" ref="K476:L476" si="36">K480+K479</f>
        <v>19700</v>
      </c>
      <c r="L476" s="197">
        <f t="shared" si="36"/>
        <v>19700</v>
      </c>
      <c r="M476" s="10"/>
      <c r="N476" s="10"/>
      <c r="O476" s="10"/>
    </row>
    <row r="477" spans="2:15">
      <c r="B477" s="4">
        <v>1123000</v>
      </c>
      <c r="C477" s="6" t="s">
        <v>92</v>
      </c>
      <c r="D477" s="4" t="s">
        <v>28</v>
      </c>
      <c r="E477" s="197"/>
      <c r="F477" s="10"/>
      <c r="G477" s="10"/>
      <c r="H477" s="10"/>
      <c r="I477" s="197"/>
      <c r="J477" s="197"/>
      <c r="K477" s="197"/>
      <c r="L477" s="197"/>
      <c r="M477" s="10"/>
      <c r="N477" s="10"/>
      <c r="O477" s="10"/>
    </row>
    <row r="478" spans="2:15">
      <c r="B478" s="4">
        <v>1123100</v>
      </c>
      <c r="C478" s="5" t="s">
        <v>93</v>
      </c>
      <c r="D478" s="4">
        <v>423100</v>
      </c>
      <c r="E478" s="197"/>
      <c r="F478" s="10"/>
      <c r="G478" s="10"/>
      <c r="H478" s="10"/>
      <c r="I478" s="197"/>
      <c r="J478" s="197"/>
      <c r="K478" s="197"/>
      <c r="L478" s="197"/>
      <c r="M478" s="10"/>
      <c r="N478" s="10"/>
      <c r="O478" s="10"/>
    </row>
    <row r="479" spans="2:15">
      <c r="B479" s="4">
        <v>1123200</v>
      </c>
      <c r="C479" s="5" t="s">
        <v>94</v>
      </c>
      <c r="D479" s="4">
        <v>423200</v>
      </c>
      <c r="E479" s="197">
        <v>19700</v>
      </c>
      <c r="F479" s="10"/>
      <c r="G479" s="25"/>
      <c r="H479" s="10"/>
      <c r="I479" s="197">
        <f>E479+F479+G479+H479</f>
        <v>19700</v>
      </c>
      <c r="J479" s="197">
        <v>19700</v>
      </c>
      <c r="K479" s="197">
        <v>19700</v>
      </c>
      <c r="L479" s="197">
        <v>19700</v>
      </c>
      <c r="M479" s="10"/>
      <c r="N479" s="10"/>
      <c r="O479" s="10"/>
    </row>
    <row r="480" spans="2:15">
      <c r="B480" s="4">
        <v>1123800</v>
      </c>
      <c r="C480" s="5" t="s">
        <v>100</v>
      </c>
      <c r="D480" s="4">
        <v>423900</v>
      </c>
      <c r="E480" s="197"/>
      <c r="F480" s="10"/>
      <c r="G480" s="10"/>
      <c r="H480" s="10"/>
      <c r="I480" s="197"/>
      <c r="J480" s="197"/>
      <c r="K480" s="197"/>
      <c r="L480" s="197"/>
      <c r="M480" s="10"/>
      <c r="N480" s="10"/>
      <c r="O480" s="10"/>
    </row>
    <row r="481" spans="2:15">
      <c r="B481" s="4">
        <v>1000000</v>
      </c>
      <c r="C481" s="4" t="s">
        <v>215</v>
      </c>
      <c r="D481" s="4"/>
      <c r="E481" s="197">
        <f>E476</f>
        <v>19700</v>
      </c>
      <c r="F481" s="25">
        <f t="shared" ref="F481:H481" si="37">F476</f>
        <v>0</v>
      </c>
      <c r="G481" s="25">
        <f t="shared" si="37"/>
        <v>0</v>
      </c>
      <c r="H481" s="25">
        <f t="shared" si="37"/>
        <v>0</v>
      </c>
      <c r="I481" s="197">
        <f>I476</f>
        <v>19700</v>
      </c>
      <c r="J481" s="197">
        <f>J476</f>
        <v>19700</v>
      </c>
      <c r="K481" s="197">
        <f>K476</f>
        <v>19700</v>
      </c>
      <c r="L481" s="197">
        <f>L476</f>
        <v>19700</v>
      </c>
      <c r="M481" s="10"/>
      <c r="N481" s="10"/>
      <c r="O481" s="10"/>
    </row>
    <row r="484" spans="2:15">
      <c r="C484" s="161" t="s">
        <v>329</v>
      </c>
      <c r="D484" s="253" t="s">
        <v>70</v>
      </c>
      <c r="E484" s="253"/>
      <c r="F484" s="253"/>
      <c r="G484" s="252" t="s">
        <v>71</v>
      </c>
      <c r="H484" s="252"/>
      <c r="J484" s="254" t="s">
        <v>155</v>
      </c>
      <c r="K484" s="254"/>
      <c r="L484" s="254"/>
    </row>
    <row r="485" spans="2:15">
      <c r="C485" s="8"/>
      <c r="D485" s="8"/>
      <c r="E485" s="1"/>
      <c r="G485" s="252" t="s">
        <v>72</v>
      </c>
      <c r="H485" s="252"/>
      <c r="J485" s="252" t="s">
        <v>73</v>
      </c>
      <c r="K485" s="252"/>
      <c r="L485" s="252"/>
    </row>
    <row r="486" spans="2:15">
      <c r="C486" s="19" t="s">
        <v>74</v>
      </c>
      <c r="D486" s="8"/>
      <c r="E486" s="8"/>
      <c r="F486" s="8"/>
      <c r="G486" s="8"/>
      <c r="H486" s="8"/>
      <c r="I486" s="8"/>
    </row>
    <row r="487" spans="2:15" ht="16.5" customHeight="1">
      <c r="C487" s="8"/>
      <c r="D487" s="253" t="s">
        <v>75</v>
      </c>
      <c r="E487" s="253"/>
      <c r="F487" s="253"/>
      <c r="G487" s="252" t="s">
        <v>71</v>
      </c>
      <c r="H487" s="252"/>
      <c r="I487" s="7"/>
      <c r="J487" s="254" t="s">
        <v>242</v>
      </c>
      <c r="K487" s="254"/>
      <c r="L487" s="254"/>
    </row>
    <row r="488" spans="2:15">
      <c r="C488" s="8"/>
      <c r="D488" s="8"/>
      <c r="E488" s="8"/>
      <c r="F488" s="7"/>
      <c r="G488" s="252" t="s">
        <v>72</v>
      </c>
      <c r="H488" s="252"/>
      <c r="I488" s="7"/>
      <c r="J488" s="252" t="s">
        <v>73</v>
      </c>
      <c r="K488" s="252"/>
      <c r="L488" s="252"/>
    </row>
    <row r="489" spans="2:15">
      <c r="C489" s="8"/>
      <c r="D489" s="8"/>
      <c r="E489" s="8"/>
      <c r="F489" s="7"/>
      <c r="G489" s="126"/>
      <c r="H489" s="126"/>
      <c r="I489" s="7"/>
      <c r="J489" s="126"/>
      <c r="K489" s="126"/>
      <c r="L489" s="126"/>
    </row>
    <row r="490" spans="2:15">
      <c r="C490" s="8"/>
      <c r="D490" s="8"/>
      <c r="E490" s="8"/>
      <c r="F490" s="7"/>
      <c r="G490" s="126"/>
      <c r="H490" s="126"/>
      <c r="I490" s="7"/>
      <c r="J490" s="126"/>
      <c r="K490" s="126"/>
      <c r="L490" s="126"/>
    </row>
    <row r="491" spans="2:15">
      <c r="C491" s="8"/>
      <c r="D491" s="8"/>
      <c r="E491" s="8"/>
      <c r="F491" s="7"/>
      <c r="G491" s="126"/>
      <c r="H491" s="126"/>
      <c r="I491" s="7"/>
      <c r="J491" s="126"/>
      <c r="K491" s="126"/>
      <c r="L491" s="126"/>
    </row>
    <row r="492" spans="2:15">
      <c r="C492" s="8"/>
      <c r="D492" s="8"/>
      <c r="E492" s="8"/>
      <c r="F492" s="7"/>
      <c r="G492" s="126"/>
      <c r="H492" s="126"/>
      <c r="I492" s="7"/>
      <c r="J492" s="126"/>
      <c r="K492" s="126"/>
      <c r="L492" s="126"/>
    </row>
    <row r="493" spans="2:15">
      <c r="C493" s="8"/>
      <c r="D493" s="8"/>
      <c r="E493" s="8"/>
      <c r="F493" s="7"/>
      <c r="G493" s="126"/>
      <c r="H493" s="126"/>
      <c r="I493" s="7"/>
      <c r="J493" s="126"/>
      <c r="K493" s="126"/>
      <c r="L493" s="126"/>
    </row>
    <row r="494" spans="2:15">
      <c r="J494" s="288" t="s">
        <v>128</v>
      </c>
      <c r="K494" s="288"/>
      <c r="L494" s="288"/>
    </row>
    <row r="495" spans="2:15">
      <c r="J495" s="31"/>
      <c r="K495" s="31"/>
      <c r="L495" s="31"/>
    </row>
    <row r="496" spans="2:15">
      <c r="B496" s="289" t="s">
        <v>126</v>
      </c>
      <c r="C496" s="289"/>
      <c r="D496" s="289"/>
      <c r="E496" s="289"/>
      <c r="F496" s="289"/>
      <c r="G496" s="289"/>
      <c r="H496" s="289"/>
      <c r="I496" s="289"/>
      <c r="J496" s="289"/>
      <c r="K496" s="289"/>
      <c r="L496" s="289"/>
    </row>
    <row r="497" spans="2:14">
      <c r="B497" s="289" t="s">
        <v>127</v>
      </c>
      <c r="C497" s="289"/>
      <c r="D497" s="289"/>
      <c r="E497" s="289"/>
      <c r="F497" s="289"/>
      <c r="G497" s="289"/>
      <c r="H497" s="289"/>
      <c r="I497" s="289"/>
      <c r="J497" s="289"/>
      <c r="K497" s="289"/>
      <c r="L497" s="289"/>
    </row>
    <row r="498" spans="2:14">
      <c r="B498" s="289" t="s">
        <v>327</v>
      </c>
      <c r="C498" s="289"/>
      <c r="D498" s="289"/>
      <c r="E498" s="289"/>
      <c r="F498" s="289"/>
      <c r="G498" s="289"/>
      <c r="H498" s="289"/>
      <c r="I498" s="289"/>
      <c r="J498" s="289"/>
      <c r="K498" s="289"/>
      <c r="L498" s="289"/>
    </row>
    <row r="499" spans="2:14">
      <c r="N499" s="12"/>
    </row>
    <row r="500" spans="2:14">
      <c r="B500" s="283" t="s">
        <v>29</v>
      </c>
      <c r="C500" s="283"/>
      <c r="D500" s="29" t="s">
        <v>30</v>
      </c>
      <c r="E500" s="284" t="s">
        <v>150</v>
      </c>
      <c r="F500" s="284"/>
      <c r="G500" s="284"/>
      <c r="H500" s="284"/>
      <c r="I500" s="284"/>
      <c r="J500" s="284"/>
      <c r="K500" s="284"/>
      <c r="L500" s="284"/>
    </row>
    <row r="501" spans="2:14">
      <c r="B501" s="283"/>
      <c r="C501" s="283"/>
      <c r="D501" s="29" t="s">
        <v>31</v>
      </c>
      <c r="E501" s="284">
        <v>104021</v>
      </c>
      <c r="F501" s="284"/>
      <c r="G501" s="284"/>
      <c r="H501" s="284"/>
      <c r="I501" s="284"/>
      <c r="J501" s="284"/>
      <c r="K501" s="284"/>
      <c r="L501" s="284"/>
    </row>
    <row r="502" spans="2:14">
      <c r="B502" s="255"/>
      <c r="C502" s="255"/>
      <c r="D502" s="255"/>
      <c r="E502" s="255"/>
      <c r="F502" s="255"/>
      <c r="G502" s="255"/>
      <c r="H502" s="255"/>
      <c r="I502" s="255"/>
      <c r="J502" s="255"/>
      <c r="K502" s="255"/>
      <c r="L502" s="255"/>
    </row>
    <row r="503" spans="2:14">
      <c r="B503" s="283" t="s">
        <v>32</v>
      </c>
      <c r="C503" s="283"/>
      <c r="D503" s="29" t="s">
        <v>30</v>
      </c>
      <c r="E503" s="284" t="s">
        <v>150</v>
      </c>
      <c r="F503" s="284"/>
      <c r="G503" s="284"/>
      <c r="H503" s="284"/>
      <c r="I503" s="284"/>
      <c r="J503" s="284"/>
      <c r="K503" s="284"/>
      <c r="L503" s="284"/>
    </row>
    <row r="504" spans="2:14">
      <c r="B504" s="283"/>
      <c r="C504" s="283"/>
      <c r="D504" s="29" t="s">
        <v>31</v>
      </c>
      <c r="E504" s="284">
        <v>104021</v>
      </c>
      <c r="F504" s="284"/>
      <c r="G504" s="284"/>
      <c r="H504" s="284"/>
      <c r="I504" s="284"/>
      <c r="J504" s="284"/>
      <c r="K504" s="284"/>
      <c r="L504" s="284"/>
    </row>
    <row r="505" spans="2:14">
      <c r="B505" s="266"/>
      <c r="C505" s="266"/>
      <c r="D505" s="266"/>
      <c r="E505" s="266"/>
      <c r="F505" s="266"/>
      <c r="G505" s="266"/>
      <c r="H505" s="266"/>
      <c r="I505" s="266"/>
      <c r="J505" s="266"/>
      <c r="K505" s="266"/>
      <c r="L505" s="266"/>
    </row>
    <row r="506" spans="2:14">
      <c r="B506" s="283" t="s">
        <v>33</v>
      </c>
      <c r="C506" s="283"/>
      <c r="D506" s="283"/>
      <c r="E506" s="284" t="s">
        <v>150</v>
      </c>
      <c r="F506" s="284"/>
      <c r="G506" s="284"/>
      <c r="H506" s="284"/>
      <c r="I506" s="284"/>
      <c r="J506" s="284"/>
      <c r="K506" s="284"/>
      <c r="L506" s="284"/>
    </row>
    <row r="507" spans="2:14">
      <c r="B507" s="255"/>
      <c r="C507" s="255"/>
      <c r="D507" s="255"/>
      <c r="E507" s="255"/>
      <c r="F507" s="255"/>
      <c r="G507" s="255"/>
      <c r="H507" s="255"/>
      <c r="I507" s="255"/>
      <c r="J507" s="255"/>
      <c r="K507" s="255"/>
      <c r="L507" s="255"/>
    </row>
    <row r="508" spans="2:14">
      <c r="B508" s="283" t="s">
        <v>34</v>
      </c>
      <c r="C508" s="283"/>
      <c r="D508" s="283"/>
      <c r="E508" s="284">
        <v>1006</v>
      </c>
      <c r="F508" s="284"/>
      <c r="G508" s="284"/>
      <c r="H508" s="284"/>
      <c r="I508" s="284"/>
      <c r="J508" s="284"/>
      <c r="K508" s="284"/>
      <c r="L508" s="284"/>
    </row>
    <row r="509" spans="2:14">
      <c r="B509" s="266"/>
      <c r="C509" s="266"/>
      <c r="D509" s="266"/>
      <c r="E509" s="266"/>
      <c r="F509" s="266"/>
      <c r="G509" s="266"/>
      <c r="H509" s="266"/>
      <c r="I509" s="266"/>
      <c r="J509" s="266"/>
      <c r="K509" s="266"/>
      <c r="L509" s="266"/>
    </row>
    <row r="510" spans="2:14">
      <c r="B510" s="283" t="s">
        <v>35</v>
      </c>
      <c r="C510" s="283"/>
      <c r="D510" s="283"/>
      <c r="E510" s="284">
        <v>1</v>
      </c>
      <c r="F510" s="284"/>
      <c r="G510" s="284"/>
      <c r="H510" s="284"/>
      <c r="I510" s="284"/>
      <c r="J510" s="284"/>
      <c r="K510" s="284"/>
      <c r="L510" s="284"/>
    </row>
    <row r="511" spans="2:14">
      <c r="B511" s="255"/>
      <c r="C511" s="255"/>
      <c r="D511" s="255"/>
      <c r="E511" s="255"/>
      <c r="F511" s="255"/>
      <c r="G511" s="255"/>
      <c r="H511" s="255"/>
      <c r="I511" s="255"/>
      <c r="J511" s="255"/>
      <c r="K511" s="255"/>
      <c r="L511" s="255"/>
    </row>
    <row r="512" spans="2:14">
      <c r="B512" s="286" t="s">
        <v>36</v>
      </c>
      <c r="C512" s="286"/>
      <c r="D512" s="29" t="s">
        <v>37</v>
      </c>
      <c r="E512" s="287" t="s">
        <v>148</v>
      </c>
      <c r="F512" s="287"/>
      <c r="G512" s="287"/>
      <c r="H512" s="287"/>
      <c r="I512" s="287"/>
      <c r="J512" s="287"/>
      <c r="K512" s="287"/>
      <c r="L512" s="287"/>
    </row>
    <row r="513" spans="2:15">
      <c r="B513" s="286"/>
      <c r="C513" s="286"/>
      <c r="D513" s="29" t="s">
        <v>38</v>
      </c>
      <c r="E513" s="287" t="s">
        <v>148</v>
      </c>
      <c r="F513" s="287"/>
      <c r="G513" s="287"/>
      <c r="H513" s="287"/>
      <c r="I513" s="287"/>
      <c r="J513" s="287"/>
      <c r="K513" s="287"/>
      <c r="L513" s="287"/>
    </row>
    <row r="514" spans="2:15">
      <c r="B514" s="286"/>
      <c r="C514" s="286"/>
      <c r="D514" s="29" t="s">
        <v>39</v>
      </c>
      <c r="E514" s="287" t="s">
        <v>149</v>
      </c>
      <c r="F514" s="287"/>
      <c r="G514" s="287"/>
      <c r="H514" s="287"/>
      <c r="I514" s="287"/>
      <c r="J514" s="287"/>
      <c r="K514" s="287"/>
      <c r="L514" s="287"/>
    </row>
    <row r="515" spans="2:15">
      <c r="B515" s="255"/>
      <c r="C515" s="255"/>
      <c r="D515" s="255"/>
      <c r="E515" s="255"/>
      <c r="F515" s="255"/>
      <c r="G515" s="255"/>
      <c r="H515" s="255"/>
      <c r="I515" s="255"/>
      <c r="J515" s="255"/>
      <c r="K515" s="255"/>
      <c r="L515" s="255"/>
    </row>
    <row r="516" spans="2:15" ht="27" customHeight="1">
      <c r="B516" s="256" t="s">
        <v>40</v>
      </c>
      <c r="C516" s="257"/>
      <c r="D516" s="29" t="s">
        <v>41</v>
      </c>
      <c r="E516" s="262" t="s">
        <v>162</v>
      </c>
      <c r="F516" s="263"/>
      <c r="G516" s="263"/>
      <c r="H516" s="263"/>
      <c r="I516" s="263"/>
      <c r="J516" s="263"/>
      <c r="K516" s="263"/>
      <c r="L516" s="264"/>
    </row>
    <row r="517" spans="2:15" ht="27">
      <c r="B517" s="258"/>
      <c r="C517" s="259"/>
      <c r="D517" s="29" t="s">
        <v>42</v>
      </c>
      <c r="E517" s="284">
        <v>1137</v>
      </c>
      <c r="F517" s="284"/>
      <c r="G517" s="284"/>
      <c r="H517" s="284"/>
      <c r="I517" s="284"/>
      <c r="J517" s="284"/>
      <c r="K517" s="284"/>
      <c r="L517" s="284"/>
    </row>
    <row r="518" spans="2:15" ht="27">
      <c r="B518" s="258"/>
      <c r="C518" s="259"/>
      <c r="D518" s="29" t="s">
        <v>43</v>
      </c>
      <c r="E518" s="262" t="s">
        <v>262</v>
      </c>
      <c r="F518" s="263"/>
      <c r="G518" s="263"/>
      <c r="H518" s="263"/>
      <c r="I518" s="263"/>
      <c r="J518" s="263"/>
      <c r="K518" s="263"/>
      <c r="L518" s="264"/>
    </row>
    <row r="519" spans="2:15" ht="27">
      <c r="B519" s="260"/>
      <c r="C519" s="261"/>
      <c r="D519" s="29" t="s">
        <v>44</v>
      </c>
      <c r="E519" s="284">
        <v>11003</v>
      </c>
      <c r="F519" s="284"/>
      <c r="G519" s="284"/>
      <c r="H519" s="284"/>
      <c r="I519" s="284"/>
      <c r="J519" s="284"/>
      <c r="K519" s="284"/>
      <c r="L519" s="284"/>
    </row>
    <row r="520" spans="2:15">
      <c r="B520" s="255"/>
      <c r="C520" s="255"/>
      <c r="D520" s="255"/>
      <c r="E520" s="255"/>
      <c r="F520" s="255"/>
      <c r="G520" s="255"/>
      <c r="H520" s="255"/>
      <c r="I520" s="255"/>
      <c r="J520" s="255"/>
      <c r="K520" s="255"/>
      <c r="L520" s="255"/>
    </row>
    <row r="521" spans="2:15">
      <c r="B521" s="283" t="s">
        <v>45</v>
      </c>
      <c r="C521" s="283"/>
      <c r="D521" s="283"/>
      <c r="E521" s="284" t="s">
        <v>154</v>
      </c>
      <c r="F521" s="284"/>
      <c r="G521" s="284"/>
      <c r="H521" s="284"/>
      <c r="I521" s="284"/>
      <c r="J521" s="284"/>
      <c r="K521" s="284"/>
      <c r="L521" s="284"/>
    </row>
    <row r="523" spans="2:15" ht="51" customHeight="1">
      <c r="B523" s="282" t="s">
        <v>50</v>
      </c>
      <c r="C523" s="285" t="s">
        <v>1</v>
      </c>
      <c r="D523" s="285"/>
      <c r="E523" s="282" t="s">
        <v>49</v>
      </c>
      <c r="F523" s="282" t="s">
        <v>3</v>
      </c>
      <c r="G523" s="282"/>
      <c r="H523" s="282"/>
      <c r="I523" s="282" t="s">
        <v>47</v>
      </c>
      <c r="J523" s="282" t="s">
        <v>4</v>
      </c>
      <c r="K523" s="282" t="s">
        <v>5</v>
      </c>
      <c r="L523" s="282" t="s">
        <v>6</v>
      </c>
      <c r="M523" s="282" t="s">
        <v>46</v>
      </c>
      <c r="N523" s="282"/>
      <c r="O523" s="282" t="s">
        <v>7</v>
      </c>
    </row>
    <row r="524" spans="2:15" ht="54">
      <c r="B524" s="282"/>
      <c r="C524" s="30" t="s">
        <v>8</v>
      </c>
      <c r="D524" s="28" t="s">
        <v>0</v>
      </c>
      <c r="E524" s="282"/>
      <c r="F524" s="28" t="s">
        <v>48</v>
      </c>
      <c r="G524" s="28" t="s">
        <v>9</v>
      </c>
      <c r="H524" s="28" t="s">
        <v>10</v>
      </c>
      <c r="I524" s="282"/>
      <c r="J524" s="282"/>
      <c r="K524" s="282"/>
      <c r="L524" s="282"/>
      <c r="M524" s="28" t="s">
        <v>11</v>
      </c>
      <c r="N524" s="28" t="s">
        <v>12</v>
      </c>
      <c r="O524" s="282"/>
    </row>
    <row r="525" spans="2:15">
      <c r="B525" s="32" t="s">
        <v>13</v>
      </c>
      <c r="C525" s="32" t="s">
        <v>14</v>
      </c>
      <c r="D525" s="32" t="s">
        <v>15</v>
      </c>
      <c r="E525" s="32" t="s">
        <v>16</v>
      </c>
      <c r="F525" s="32" t="s">
        <v>17</v>
      </c>
      <c r="G525" s="32" t="s">
        <v>18</v>
      </c>
      <c r="H525" s="32" t="s">
        <v>19</v>
      </c>
      <c r="I525" s="32" t="s">
        <v>20</v>
      </c>
      <c r="J525" s="32" t="s">
        <v>21</v>
      </c>
      <c r="K525" s="32" t="s">
        <v>22</v>
      </c>
      <c r="L525" s="32" t="s">
        <v>23</v>
      </c>
      <c r="M525" s="32" t="s">
        <v>24</v>
      </c>
      <c r="N525" s="32" t="s">
        <v>25</v>
      </c>
      <c r="O525" s="32" t="s">
        <v>26</v>
      </c>
    </row>
    <row r="526" spans="2:15">
      <c r="B526" s="4">
        <v>1100000</v>
      </c>
      <c r="C526" s="5" t="s">
        <v>76</v>
      </c>
      <c r="D526" s="4" t="s">
        <v>28</v>
      </c>
      <c r="E526" s="197">
        <f>E528</f>
        <v>99896</v>
      </c>
      <c r="F526" s="25">
        <f t="shared" ref="F526:G526" si="38">F528</f>
        <v>0</v>
      </c>
      <c r="G526" s="25">
        <f t="shared" si="38"/>
        <v>-296</v>
      </c>
      <c r="H526" s="25"/>
      <c r="I526" s="197">
        <f t="shared" ref="I526" si="39">E526+F526+G526+H526</f>
        <v>99600</v>
      </c>
      <c r="J526" s="197">
        <f>J528</f>
        <v>99600</v>
      </c>
      <c r="K526" s="197">
        <f t="shared" ref="K526:L526" si="40">K528</f>
        <v>99600</v>
      </c>
      <c r="L526" s="197">
        <f t="shared" si="40"/>
        <v>99600</v>
      </c>
      <c r="M526" s="10"/>
      <c r="N526" s="10"/>
      <c r="O526" s="10"/>
    </row>
    <row r="527" spans="2:15">
      <c r="B527" s="4">
        <v>1176000</v>
      </c>
      <c r="C527" s="6" t="s">
        <v>63</v>
      </c>
      <c r="D527" s="4" t="s">
        <v>28</v>
      </c>
      <c r="E527" s="197"/>
      <c r="F527" s="10"/>
      <c r="G527" s="10"/>
      <c r="H527" s="10"/>
      <c r="I527" s="197"/>
      <c r="J527" s="197"/>
      <c r="K527" s="197"/>
      <c r="L527" s="197"/>
      <c r="M527" s="10"/>
      <c r="N527" s="10"/>
      <c r="O527" s="10"/>
    </row>
    <row r="528" spans="2:15">
      <c r="B528" s="4">
        <v>1176100</v>
      </c>
      <c r="C528" s="5" t="s">
        <v>119</v>
      </c>
      <c r="D528" s="4">
        <v>486100</v>
      </c>
      <c r="E528" s="197">
        <v>99896</v>
      </c>
      <c r="F528" s="10"/>
      <c r="G528" s="25">
        <v>-296</v>
      </c>
      <c r="H528" s="10"/>
      <c r="I528" s="197">
        <f>E528+F528+G528+H528</f>
        <v>99600</v>
      </c>
      <c r="J528" s="197">
        <v>99600</v>
      </c>
      <c r="K528" s="197">
        <v>99600</v>
      </c>
      <c r="L528" s="197">
        <v>99600</v>
      </c>
      <c r="M528" s="10"/>
      <c r="N528" s="10"/>
      <c r="O528" s="10"/>
    </row>
    <row r="529" spans="2:15">
      <c r="B529" s="4">
        <v>1000000</v>
      </c>
      <c r="C529" s="4" t="s">
        <v>215</v>
      </c>
      <c r="D529" s="4"/>
      <c r="E529" s="197">
        <f>E526</f>
        <v>99896</v>
      </c>
      <c r="F529" s="25">
        <f t="shared" ref="F529:G529" si="41">F526</f>
        <v>0</v>
      </c>
      <c r="G529" s="25">
        <f t="shared" si="41"/>
        <v>-296</v>
      </c>
      <c r="H529" s="10"/>
      <c r="I529" s="197">
        <f>E529+F529+G529+H529</f>
        <v>99600</v>
      </c>
      <c r="J529" s="197">
        <f>J528</f>
        <v>99600</v>
      </c>
      <c r="K529" s="197">
        <f t="shared" ref="K529:L529" si="42">K528</f>
        <v>99600</v>
      </c>
      <c r="L529" s="197">
        <f t="shared" si="42"/>
        <v>99600</v>
      </c>
      <c r="M529" s="10"/>
      <c r="N529" s="10"/>
      <c r="O529" s="10"/>
    </row>
    <row r="530" spans="2:15" ht="17.25">
      <c r="B530" s="56"/>
      <c r="C530" s="56"/>
      <c r="D530" s="56"/>
      <c r="E530" s="57"/>
      <c r="F530" s="58"/>
      <c r="G530" s="58"/>
      <c r="H530" s="58"/>
      <c r="I530" s="176"/>
      <c r="J530" s="58"/>
      <c r="K530" s="58"/>
      <c r="L530" s="58"/>
      <c r="M530" s="58"/>
      <c r="N530" s="58"/>
      <c r="O530" s="58"/>
    </row>
    <row r="532" spans="2:15">
      <c r="C532" s="161" t="s">
        <v>329</v>
      </c>
      <c r="D532" s="253" t="s">
        <v>70</v>
      </c>
      <c r="E532" s="253"/>
      <c r="F532" s="253"/>
      <c r="G532" s="252" t="s">
        <v>71</v>
      </c>
      <c r="H532" s="252"/>
      <c r="J532" s="254" t="s">
        <v>155</v>
      </c>
      <c r="K532" s="254"/>
      <c r="L532" s="254"/>
    </row>
    <row r="533" spans="2:15">
      <c r="C533" s="8"/>
      <c r="D533" s="8"/>
      <c r="E533" s="1"/>
      <c r="G533" s="252" t="s">
        <v>72</v>
      </c>
      <c r="H533" s="252"/>
      <c r="J533" s="252" t="s">
        <v>73</v>
      </c>
      <c r="K533" s="252"/>
      <c r="L533" s="252"/>
    </row>
    <row r="534" spans="2:15">
      <c r="C534" s="27" t="s">
        <v>74</v>
      </c>
      <c r="D534" s="8"/>
      <c r="E534" s="8"/>
      <c r="F534" s="8"/>
      <c r="G534" s="8"/>
      <c r="H534" s="8"/>
      <c r="I534" s="8"/>
    </row>
    <row r="535" spans="2:15" ht="16.5" customHeight="1">
      <c r="C535" s="8"/>
      <c r="D535" s="253" t="s">
        <v>75</v>
      </c>
      <c r="E535" s="253"/>
      <c r="F535" s="253"/>
      <c r="G535" s="252" t="s">
        <v>71</v>
      </c>
      <c r="H535" s="252"/>
      <c r="I535" s="7"/>
      <c r="J535" s="254" t="s">
        <v>242</v>
      </c>
      <c r="K535" s="254"/>
      <c r="L535" s="254"/>
    </row>
    <row r="536" spans="2:15">
      <c r="C536" s="8"/>
      <c r="D536" s="8"/>
      <c r="E536" s="8"/>
      <c r="F536" s="7"/>
      <c r="G536" s="252" t="s">
        <v>72</v>
      </c>
      <c r="H536" s="252"/>
      <c r="I536" s="7"/>
      <c r="J536" s="252" t="s">
        <v>73</v>
      </c>
      <c r="K536" s="252"/>
      <c r="L536" s="252"/>
    </row>
    <row r="537" spans="2:15">
      <c r="C537" s="8"/>
      <c r="D537" s="8"/>
      <c r="E537" s="8"/>
      <c r="F537" s="7"/>
      <c r="G537" s="27"/>
      <c r="H537" s="27"/>
      <c r="I537" s="7"/>
      <c r="J537" s="27"/>
      <c r="K537" s="27"/>
      <c r="L537" s="27"/>
    </row>
    <row r="538" spans="2:15">
      <c r="C538" s="8"/>
      <c r="D538" s="8"/>
      <c r="E538" s="8"/>
      <c r="F538" s="7"/>
      <c r="G538" s="27"/>
      <c r="H538" s="27"/>
      <c r="I538" s="7"/>
      <c r="J538" s="27"/>
      <c r="K538" s="27"/>
      <c r="L538" s="27"/>
    </row>
    <row r="539" spans="2:15">
      <c r="C539" s="8"/>
      <c r="D539" s="8"/>
      <c r="E539" s="8"/>
      <c r="F539" s="7"/>
      <c r="G539" s="126"/>
      <c r="H539" s="126"/>
      <c r="I539" s="7"/>
      <c r="J539" s="126"/>
      <c r="K539" s="126"/>
      <c r="L539" s="126"/>
    </row>
    <row r="540" spans="2:15">
      <c r="C540" s="8"/>
      <c r="D540" s="8"/>
      <c r="E540" s="8"/>
      <c r="F540" s="7"/>
      <c r="G540" s="126"/>
      <c r="H540" s="126"/>
      <c r="I540" s="7"/>
      <c r="J540" s="126"/>
      <c r="K540" s="126"/>
      <c r="L540" s="126"/>
    </row>
    <row r="541" spans="2:15">
      <c r="C541" s="8"/>
      <c r="D541" s="8"/>
      <c r="E541" s="8"/>
      <c r="F541" s="7"/>
      <c r="G541" s="126"/>
      <c r="H541" s="126"/>
      <c r="I541" s="7"/>
      <c r="J541" s="126"/>
      <c r="K541" s="126"/>
      <c r="L541" s="126"/>
    </row>
    <row r="542" spans="2:15">
      <c r="C542" s="8"/>
      <c r="D542" s="8"/>
      <c r="E542" s="8"/>
      <c r="F542" s="7"/>
      <c r="G542" s="126"/>
      <c r="H542" s="126"/>
      <c r="I542" s="7"/>
      <c r="J542" s="126"/>
      <c r="K542" s="126"/>
      <c r="L542" s="126"/>
    </row>
    <row r="543" spans="2:15">
      <c r="C543" s="8"/>
      <c r="D543" s="8"/>
      <c r="E543" s="8"/>
      <c r="F543" s="7"/>
      <c r="G543" s="126"/>
      <c r="H543" s="126"/>
      <c r="I543" s="7"/>
      <c r="J543" s="126"/>
      <c r="K543" s="126"/>
      <c r="L543" s="126"/>
    </row>
    <row r="544" spans="2:15">
      <c r="C544" s="8"/>
      <c r="D544" s="8"/>
      <c r="E544" s="8"/>
      <c r="F544" s="7"/>
      <c r="G544" s="126"/>
      <c r="H544" s="126"/>
      <c r="I544" s="7"/>
      <c r="J544" s="126"/>
      <c r="K544" s="126"/>
      <c r="L544" s="126"/>
    </row>
    <row r="545" spans="2:14">
      <c r="C545" s="8"/>
      <c r="D545" s="8"/>
      <c r="E545" s="8"/>
      <c r="F545" s="7"/>
      <c r="G545" s="126"/>
      <c r="H545" s="126"/>
      <c r="I545" s="7"/>
      <c r="J545" s="126"/>
      <c r="K545" s="126"/>
      <c r="L545" s="126"/>
    </row>
    <row r="546" spans="2:14">
      <c r="J546" s="288" t="s">
        <v>128</v>
      </c>
      <c r="K546" s="288"/>
      <c r="L546" s="288"/>
    </row>
    <row r="547" spans="2:14">
      <c r="J547" s="63"/>
      <c r="K547" s="63"/>
      <c r="L547" s="63"/>
    </row>
    <row r="548" spans="2:14">
      <c r="B548" s="289" t="s">
        <v>126</v>
      </c>
      <c r="C548" s="289"/>
      <c r="D548" s="289"/>
      <c r="E548" s="289"/>
      <c r="F548" s="289"/>
      <c r="G548" s="289"/>
      <c r="H548" s="289"/>
      <c r="I548" s="289"/>
      <c r="J548" s="289"/>
      <c r="K548" s="289"/>
      <c r="L548" s="289"/>
    </row>
    <row r="549" spans="2:14">
      <c r="B549" s="289" t="s">
        <v>127</v>
      </c>
      <c r="C549" s="289"/>
      <c r="D549" s="289"/>
      <c r="E549" s="289"/>
      <c r="F549" s="289"/>
      <c r="G549" s="289"/>
      <c r="H549" s="289"/>
      <c r="I549" s="289"/>
      <c r="J549" s="289"/>
      <c r="K549" s="289"/>
      <c r="L549" s="289"/>
    </row>
    <row r="550" spans="2:14">
      <c r="B550" s="289" t="s">
        <v>327</v>
      </c>
      <c r="C550" s="289"/>
      <c r="D550" s="289"/>
      <c r="E550" s="289"/>
      <c r="F550" s="289"/>
      <c r="G550" s="289"/>
      <c r="H550" s="289"/>
      <c r="I550" s="289"/>
      <c r="J550" s="289"/>
      <c r="K550" s="289"/>
      <c r="L550" s="289"/>
    </row>
    <row r="551" spans="2:14">
      <c r="N551" s="12"/>
    </row>
    <row r="552" spans="2:14">
      <c r="B552" s="283" t="s">
        <v>29</v>
      </c>
      <c r="C552" s="283"/>
      <c r="D552" s="61" t="s">
        <v>30</v>
      </c>
      <c r="E552" s="284" t="s">
        <v>150</v>
      </c>
      <c r="F552" s="284"/>
      <c r="G552" s="284"/>
      <c r="H552" s="284"/>
      <c r="I552" s="284"/>
      <c r="J552" s="284"/>
      <c r="K552" s="284"/>
      <c r="L552" s="284"/>
    </row>
    <row r="553" spans="2:14">
      <c r="B553" s="283"/>
      <c r="C553" s="283"/>
      <c r="D553" s="61" t="s">
        <v>31</v>
      </c>
      <c r="E553" s="284">
        <v>104021</v>
      </c>
      <c r="F553" s="284"/>
      <c r="G553" s="284"/>
      <c r="H553" s="284"/>
      <c r="I553" s="284"/>
      <c r="J553" s="284"/>
      <c r="K553" s="284"/>
      <c r="L553" s="284"/>
    </row>
    <row r="554" spans="2:14">
      <c r="B554" s="255"/>
      <c r="C554" s="255"/>
      <c r="D554" s="255"/>
      <c r="E554" s="255"/>
      <c r="F554" s="255"/>
      <c r="G554" s="255"/>
      <c r="H554" s="255"/>
      <c r="I554" s="255"/>
      <c r="J554" s="255"/>
      <c r="K554" s="255"/>
      <c r="L554" s="255"/>
    </row>
    <row r="555" spans="2:14">
      <c r="B555" s="283" t="s">
        <v>32</v>
      </c>
      <c r="C555" s="283"/>
      <c r="D555" s="61" t="s">
        <v>30</v>
      </c>
      <c r="E555" s="284" t="s">
        <v>150</v>
      </c>
      <c r="F555" s="284"/>
      <c r="G555" s="284"/>
      <c r="H555" s="284"/>
      <c r="I555" s="284"/>
      <c r="J555" s="284"/>
      <c r="K555" s="284"/>
      <c r="L555" s="284"/>
    </row>
    <row r="556" spans="2:14">
      <c r="B556" s="283"/>
      <c r="C556" s="283"/>
      <c r="D556" s="61" t="s">
        <v>31</v>
      </c>
      <c r="E556" s="284">
        <v>104021</v>
      </c>
      <c r="F556" s="284"/>
      <c r="G556" s="284"/>
      <c r="H556" s="284"/>
      <c r="I556" s="284"/>
      <c r="J556" s="284"/>
      <c r="K556" s="284"/>
      <c r="L556" s="284"/>
    </row>
    <row r="557" spans="2:14">
      <c r="B557" s="266"/>
      <c r="C557" s="266"/>
      <c r="D557" s="266"/>
      <c r="E557" s="266"/>
      <c r="F557" s="266"/>
      <c r="G557" s="266"/>
      <c r="H557" s="266"/>
      <c r="I557" s="266"/>
      <c r="J557" s="266"/>
      <c r="K557" s="266"/>
      <c r="L557" s="266"/>
    </row>
    <row r="558" spans="2:14">
      <c r="B558" s="283" t="s">
        <v>33</v>
      </c>
      <c r="C558" s="283"/>
      <c r="D558" s="283"/>
      <c r="E558" s="284" t="s">
        <v>150</v>
      </c>
      <c r="F558" s="284"/>
      <c r="G558" s="284"/>
      <c r="H558" s="284"/>
      <c r="I558" s="284"/>
      <c r="J558" s="284"/>
      <c r="K558" s="284"/>
      <c r="L558" s="284"/>
    </row>
    <row r="559" spans="2:14">
      <c r="B559" s="255"/>
      <c r="C559" s="255"/>
      <c r="D559" s="255"/>
      <c r="E559" s="255"/>
      <c r="F559" s="255"/>
      <c r="G559" s="255"/>
      <c r="H559" s="255"/>
      <c r="I559" s="255"/>
      <c r="J559" s="255"/>
      <c r="K559" s="255"/>
      <c r="L559" s="255"/>
    </row>
    <row r="560" spans="2:14">
      <c r="B560" s="283" t="s">
        <v>34</v>
      </c>
      <c r="C560" s="283"/>
      <c r="D560" s="283"/>
      <c r="E560" s="284">
        <v>1006</v>
      </c>
      <c r="F560" s="284"/>
      <c r="G560" s="284"/>
      <c r="H560" s="284"/>
      <c r="I560" s="284"/>
      <c r="J560" s="284"/>
      <c r="K560" s="284"/>
      <c r="L560" s="284"/>
    </row>
    <row r="561" spans="2:15">
      <c r="B561" s="266"/>
      <c r="C561" s="266"/>
      <c r="D561" s="266"/>
      <c r="E561" s="266"/>
      <c r="F561" s="266"/>
      <c r="G561" s="266"/>
      <c r="H561" s="266"/>
      <c r="I561" s="266"/>
      <c r="J561" s="266"/>
      <c r="K561" s="266"/>
      <c r="L561" s="266"/>
    </row>
    <row r="562" spans="2:15">
      <c r="B562" s="283" t="s">
        <v>35</v>
      </c>
      <c r="C562" s="283"/>
      <c r="D562" s="283"/>
      <c r="E562" s="284">
        <v>1</v>
      </c>
      <c r="F562" s="284"/>
      <c r="G562" s="284"/>
      <c r="H562" s="284"/>
      <c r="I562" s="284"/>
      <c r="J562" s="284"/>
      <c r="K562" s="284"/>
      <c r="L562" s="284"/>
    </row>
    <row r="563" spans="2:15">
      <c r="B563" s="255"/>
      <c r="C563" s="255"/>
      <c r="D563" s="255"/>
      <c r="E563" s="255"/>
      <c r="F563" s="255"/>
      <c r="G563" s="255"/>
      <c r="H563" s="255"/>
      <c r="I563" s="255"/>
      <c r="J563" s="255"/>
      <c r="K563" s="255"/>
      <c r="L563" s="255"/>
    </row>
    <row r="564" spans="2:15">
      <c r="B564" s="286" t="s">
        <v>36</v>
      </c>
      <c r="C564" s="286"/>
      <c r="D564" s="61" t="s">
        <v>37</v>
      </c>
      <c r="E564" s="284" t="s">
        <v>167</v>
      </c>
      <c r="F564" s="284"/>
      <c r="G564" s="284"/>
      <c r="H564" s="284"/>
      <c r="I564" s="284"/>
      <c r="J564" s="284"/>
      <c r="K564" s="284"/>
      <c r="L564" s="284"/>
    </row>
    <row r="565" spans="2:15">
      <c r="B565" s="286"/>
      <c r="C565" s="286"/>
      <c r="D565" s="61" t="s">
        <v>38</v>
      </c>
      <c r="E565" s="287" t="s">
        <v>156</v>
      </c>
      <c r="F565" s="287"/>
      <c r="G565" s="287"/>
      <c r="H565" s="287"/>
      <c r="I565" s="287"/>
      <c r="J565" s="287"/>
      <c r="K565" s="287"/>
      <c r="L565" s="287"/>
    </row>
    <row r="566" spans="2:15">
      <c r="B566" s="286"/>
      <c r="C566" s="286"/>
      <c r="D566" s="61" t="s">
        <v>39</v>
      </c>
      <c r="E566" s="287" t="s">
        <v>148</v>
      </c>
      <c r="F566" s="287"/>
      <c r="G566" s="287"/>
      <c r="H566" s="287"/>
      <c r="I566" s="287"/>
      <c r="J566" s="287"/>
      <c r="K566" s="287"/>
      <c r="L566" s="287"/>
    </row>
    <row r="567" spans="2:15">
      <c r="B567" s="255"/>
      <c r="C567" s="255"/>
      <c r="D567" s="255"/>
      <c r="E567" s="255"/>
      <c r="F567" s="255"/>
      <c r="G567" s="255"/>
      <c r="H567" s="255"/>
      <c r="I567" s="255"/>
      <c r="J567" s="255"/>
      <c r="K567" s="255"/>
      <c r="L567" s="255"/>
    </row>
    <row r="568" spans="2:15" ht="27">
      <c r="B568" s="256" t="s">
        <v>40</v>
      </c>
      <c r="C568" s="257"/>
      <c r="D568" s="61" t="s">
        <v>41</v>
      </c>
      <c r="E568" s="262" t="s">
        <v>151</v>
      </c>
      <c r="F568" s="263"/>
      <c r="G568" s="263"/>
      <c r="H568" s="263"/>
      <c r="I568" s="263"/>
      <c r="J568" s="263"/>
      <c r="K568" s="263"/>
      <c r="L568" s="264"/>
    </row>
    <row r="569" spans="2:15" ht="27">
      <c r="B569" s="258"/>
      <c r="C569" s="259"/>
      <c r="D569" s="61" t="s">
        <v>42</v>
      </c>
      <c r="E569" s="284">
        <v>1108</v>
      </c>
      <c r="F569" s="284"/>
      <c r="G569" s="284"/>
      <c r="H569" s="284"/>
      <c r="I569" s="284"/>
      <c r="J569" s="284"/>
      <c r="K569" s="284"/>
      <c r="L569" s="284"/>
    </row>
    <row r="570" spans="2:15" ht="44.25" customHeight="1">
      <c r="B570" s="258"/>
      <c r="C570" s="259"/>
      <c r="D570" s="61" t="s">
        <v>43</v>
      </c>
      <c r="E570" s="262" t="s">
        <v>223</v>
      </c>
      <c r="F570" s="263"/>
      <c r="G570" s="263"/>
      <c r="H570" s="263"/>
      <c r="I570" s="263"/>
      <c r="J570" s="263"/>
      <c r="K570" s="263"/>
      <c r="L570" s="264"/>
    </row>
    <row r="571" spans="2:15" ht="27">
      <c r="B571" s="260"/>
      <c r="C571" s="261"/>
      <c r="D571" s="61" t="s">
        <v>44</v>
      </c>
      <c r="E571" s="284">
        <v>11005</v>
      </c>
      <c r="F571" s="284"/>
      <c r="G571" s="284"/>
      <c r="H571" s="284"/>
      <c r="I571" s="284"/>
      <c r="J571" s="284"/>
      <c r="K571" s="284"/>
      <c r="L571" s="284"/>
    </row>
    <row r="572" spans="2:15">
      <c r="B572" s="255"/>
      <c r="C572" s="255"/>
      <c r="D572" s="255"/>
      <c r="E572" s="255"/>
      <c r="F572" s="255"/>
      <c r="G572" s="255"/>
      <c r="H572" s="255"/>
      <c r="I572" s="255"/>
      <c r="J572" s="255"/>
      <c r="K572" s="255"/>
      <c r="L572" s="255"/>
    </row>
    <row r="573" spans="2:15">
      <c r="B573" s="283" t="s">
        <v>45</v>
      </c>
      <c r="C573" s="283"/>
      <c r="D573" s="283"/>
      <c r="E573" s="284" t="s">
        <v>154</v>
      </c>
      <c r="F573" s="284"/>
      <c r="G573" s="284"/>
      <c r="H573" s="284"/>
      <c r="I573" s="284"/>
      <c r="J573" s="284"/>
      <c r="K573" s="284"/>
      <c r="L573" s="284"/>
    </row>
    <row r="575" spans="2:15" ht="54.75" customHeight="1">
      <c r="B575" s="282" t="s">
        <v>50</v>
      </c>
      <c r="C575" s="285" t="s">
        <v>1</v>
      </c>
      <c r="D575" s="285"/>
      <c r="E575" s="282" t="s">
        <v>49</v>
      </c>
      <c r="F575" s="282" t="s">
        <v>3</v>
      </c>
      <c r="G575" s="282"/>
      <c r="H575" s="282"/>
      <c r="I575" s="282" t="s">
        <v>47</v>
      </c>
      <c r="J575" s="282" t="s">
        <v>4</v>
      </c>
      <c r="K575" s="282" t="s">
        <v>5</v>
      </c>
      <c r="L575" s="282" t="s">
        <v>6</v>
      </c>
      <c r="M575" s="282" t="s">
        <v>46</v>
      </c>
      <c r="N575" s="282"/>
      <c r="O575" s="282" t="s">
        <v>7</v>
      </c>
    </row>
    <row r="576" spans="2:15" ht="54">
      <c r="B576" s="282"/>
      <c r="C576" s="62" t="s">
        <v>8</v>
      </c>
      <c r="D576" s="60" t="s">
        <v>0</v>
      </c>
      <c r="E576" s="282"/>
      <c r="F576" s="60" t="s">
        <v>48</v>
      </c>
      <c r="G576" s="60" t="s">
        <v>9</v>
      </c>
      <c r="H576" s="60" t="s">
        <v>10</v>
      </c>
      <c r="I576" s="282"/>
      <c r="J576" s="282"/>
      <c r="K576" s="282"/>
      <c r="L576" s="282"/>
      <c r="M576" s="60" t="s">
        <v>11</v>
      </c>
      <c r="N576" s="60" t="s">
        <v>12</v>
      </c>
      <c r="O576" s="282"/>
    </row>
    <row r="577" spans="2:15">
      <c r="B577" s="64" t="s">
        <v>13</v>
      </c>
      <c r="C577" s="64" t="s">
        <v>14</v>
      </c>
      <c r="D577" s="64" t="s">
        <v>15</v>
      </c>
      <c r="E577" s="64" t="s">
        <v>16</v>
      </c>
      <c r="F577" s="64" t="s">
        <v>17</v>
      </c>
      <c r="G577" s="64" t="s">
        <v>18</v>
      </c>
      <c r="H577" s="64" t="s">
        <v>19</v>
      </c>
      <c r="I577" s="64" t="s">
        <v>20</v>
      </c>
      <c r="J577" s="64" t="s">
        <v>21</v>
      </c>
      <c r="K577" s="64" t="s">
        <v>22</v>
      </c>
      <c r="L577" s="64" t="s">
        <v>23</v>
      </c>
      <c r="M577" s="64" t="s">
        <v>24</v>
      </c>
      <c r="N577" s="64" t="s">
        <v>25</v>
      </c>
      <c r="O577" s="64" t="s">
        <v>26</v>
      </c>
    </row>
    <row r="578" spans="2:15">
      <c r="B578" s="4">
        <v>1100000</v>
      </c>
      <c r="C578" s="5" t="s">
        <v>76</v>
      </c>
      <c r="D578" s="4" t="s">
        <v>28</v>
      </c>
      <c r="E578" s="25">
        <f>E580</f>
        <v>0</v>
      </c>
      <c r="F578" s="25">
        <f t="shared" ref="F578:H578" si="43">F580</f>
        <v>0</v>
      </c>
      <c r="G578" s="197">
        <f>G579</f>
        <v>15080.6</v>
      </c>
      <c r="H578" s="25">
        <f t="shared" si="43"/>
        <v>0</v>
      </c>
      <c r="I578" s="197">
        <f t="shared" ref="I578" si="44">E578+F578+G578+H578</f>
        <v>15080.6</v>
      </c>
      <c r="J578" s="197">
        <f>J580</f>
        <v>15080.51</v>
      </c>
      <c r="K578" s="197">
        <f t="shared" ref="K578:L578" si="45">K580</f>
        <v>15080.51</v>
      </c>
      <c r="L578" s="197">
        <f t="shared" si="45"/>
        <v>15080.51</v>
      </c>
      <c r="M578" s="10"/>
      <c r="N578" s="10"/>
      <c r="O578" s="10"/>
    </row>
    <row r="579" spans="2:15" ht="27">
      <c r="B579" s="4">
        <v>1172000</v>
      </c>
      <c r="C579" s="6" t="s">
        <v>61</v>
      </c>
      <c r="D579" s="4" t="s">
        <v>28</v>
      </c>
      <c r="E579" s="10"/>
      <c r="F579" s="10"/>
      <c r="G579" s="204">
        <v>15080.6</v>
      </c>
      <c r="H579" s="10"/>
      <c r="I579" s="204">
        <f>E579+F579+G579+H579</f>
        <v>15080.6</v>
      </c>
      <c r="J579" s="204">
        <f>J580</f>
        <v>15080.51</v>
      </c>
      <c r="K579" s="204">
        <f t="shared" ref="K579:L579" si="46">K580</f>
        <v>15080.51</v>
      </c>
      <c r="L579" s="204">
        <f t="shared" si="46"/>
        <v>15080.51</v>
      </c>
      <c r="M579" s="10"/>
      <c r="N579" s="10"/>
      <c r="O579" s="10"/>
    </row>
    <row r="580" spans="2:15">
      <c r="B580" s="4">
        <v>1172300</v>
      </c>
      <c r="C580" s="5" t="s">
        <v>116</v>
      </c>
      <c r="D580" s="4">
        <v>482300</v>
      </c>
      <c r="E580" s="10"/>
      <c r="F580" s="25"/>
      <c r="G580" s="197"/>
      <c r="H580" s="10"/>
      <c r="I580" s="197"/>
      <c r="J580" s="197">
        <v>15080.51</v>
      </c>
      <c r="K580" s="197">
        <v>15080.51</v>
      </c>
      <c r="L580" s="197">
        <v>15080.51</v>
      </c>
      <c r="M580" s="10"/>
      <c r="N580" s="10"/>
      <c r="O580" s="10"/>
    </row>
    <row r="581" spans="2:15">
      <c r="B581" s="4"/>
      <c r="C581" s="4" t="s">
        <v>215</v>
      </c>
      <c r="D581" s="4"/>
      <c r="E581" s="25">
        <f>E578</f>
        <v>0</v>
      </c>
      <c r="F581" s="25">
        <f t="shared" ref="F581:H581" si="47">F578</f>
        <v>0</v>
      </c>
      <c r="G581" s="197">
        <f t="shared" si="47"/>
        <v>15080.6</v>
      </c>
      <c r="H581" s="25">
        <f t="shared" si="47"/>
        <v>0</v>
      </c>
      <c r="I581" s="197">
        <f>E581+F581+G581+H581</f>
        <v>15080.6</v>
      </c>
      <c r="J581" s="197">
        <f>J578</f>
        <v>15080.51</v>
      </c>
      <c r="K581" s="197">
        <f>K578</f>
        <v>15080.51</v>
      </c>
      <c r="L581" s="197">
        <f>L578</f>
        <v>15080.51</v>
      </c>
      <c r="M581" s="10"/>
      <c r="N581" s="10"/>
      <c r="O581" s="10"/>
    </row>
    <row r="582" spans="2:15" s="159" customFormat="1">
      <c r="B582" s="56"/>
      <c r="C582" s="56"/>
      <c r="D582" s="56"/>
      <c r="E582" s="57"/>
      <c r="F582" s="57"/>
      <c r="G582" s="226"/>
      <c r="H582" s="57"/>
      <c r="I582" s="226"/>
      <c r="J582" s="226"/>
      <c r="K582" s="226"/>
      <c r="L582" s="226"/>
      <c r="M582" s="58"/>
      <c r="N582" s="58"/>
      <c r="O582" s="58"/>
    </row>
    <row r="583" spans="2:15">
      <c r="B583" s="56"/>
      <c r="C583" s="56"/>
      <c r="D583" s="56"/>
      <c r="E583" s="57"/>
      <c r="F583" s="58"/>
      <c r="G583" s="58"/>
      <c r="H583" s="58"/>
      <c r="I583" s="57"/>
      <c r="J583" s="57"/>
      <c r="K583" s="57"/>
      <c r="L583" s="57"/>
      <c r="M583" s="58"/>
      <c r="N583" s="58"/>
      <c r="O583" s="58"/>
    </row>
    <row r="584" spans="2:15">
      <c r="C584" s="161" t="s">
        <v>329</v>
      </c>
      <c r="D584" s="253" t="s">
        <v>70</v>
      </c>
      <c r="E584" s="253"/>
      <c r="F584" s="253"/>
      <c r="G584" s="252" t="s">
        <v>71</v>
      </c>
      <c r="H584" s="252"/>
      <c r="J584" s="254" t="s">
        <v>155</v>
      </c>
      <c r="K584" s="254"/>
      <c r="L584" s="254"/>
    </row>
    <row r="585" spans="2:15">
      <c r="C585" s="8"/>
      <c r="D585" s="8"/>
      <c r="E585" s="1"/>
      <c r="G585" s="252" t="s">
        <v>72</v>
      </c>
      <c r="H585" s="252"/>
      <c r="J585" s="252" t="s">
        <v>73</v>
      </c>
      <c r="K585" s="252"/>
      <c r="L585" s="252"/>
    </row>
    <row r="586" spans="2:15">
      <c r="C586" s="59" t="s">
        <v>74</v>
      </c>
      <c r="D586" s="8"/>
      <c r="E586" s="8"/>
      <c r="F586" s="8"/>
      <c r="G586" s="8"/>
      <c r="H586" s="8"/>
      <c r="I586" s="8"/>
    </row>
    <row r="587" spans="2:15" ht="16.5" customHeight="1">
      <c r="C587" s="8"/>
      <c r="D587" s="253" t="s">
        <v>75</v>
      </c>
      <c r="E587" s="253"/>
      <c r="F587" s="253"/>
      <c r="G587" s="252" t="s">
        <v>71</v>
      </c>
      <c r="H587" s="252"/>
      <c r="I587" s="7"/>
      <c r="J587" s="254" t="s">
        <v>242</v>
      </c>
      <c r="K587" s="254"/>
      <c r="L587" s="254"/>
    </row>
    <row r="588" spans="2:15">
      <c r="C588" s="8"/>
      <c r="D588" s="8"/>
      <c r="E588" s="8"/>
      <c r="F588" s="7"/>
      <c r="G588" s="252" t="s">
        <v>72</v>
      </c>
      <c r="H588" s="252"/>
      <c r="I588" s="7"/>
      <c r="J588" s="252" t="s">
        <v>73</v>
      </c>
      <c r="K588" s="252"/>
      <c r="L588" s="252"/>
    </row>
    <row r="589" spans="2:15">
      <c r="C589" s="8"/>
      <c r="D589" s="8"/>
      <c r="E589" s="8"/>
      <c r="F589" s="7"/>
      <c r="G589" s="126"/>
      <c r="H589" s="126"/>
      <c r="I589" s="7"/>
      <c r="J589" s="126"/>
      <c r="K589" s="126"/>
      <c r="L589" s="126"/>
    </row>
    <row r="590" spans="2:15">
      <c r="C590" s="8"/>
      <c r="D590" s="8"/>
      <c r="E590" s="8"/>
      <c r="F590" s="7"/>
      <c r="G590" s="126"/>
      <c r="H590" s="126"/>
      <c r="I590" s="7"/>
      <c r="J590" s="126"/>
      <c r="K590" s="126"/>
      <c r="L590" s="126"/>
    </row>
    <row r="591" spans="2:15">
      <c r="J591" s="288" t="s">
        <v>128</v>
      </c>
      <c r="K591" s="288"/>
      <c r="L591" s="288"/>
    </row>
    <row r="592" spans="2:15">
      <c r="J592" s="109"/>
      <c r="K592" s="109"/>
      <c r="L592" s="109"/>
    </row>
    <row r="593" spans="2:14">
      <c r="B593" s="289" t="s">
        <v>126</v>
      </c>
      <c r="C593" s="289"/>
      <c r="D593" s="289"/>
      <c r="E593" s="289"/>
      <c r="F593" s="289"/>
      <c r="G593" s="289"/>
      <c r="H593" s="289"/>
      <c r="I593" s="289"/>
      <c r="J593" s="289"/>
      <c r="K593" s="289"/>
      <c r="L593" s="289"/>
    </row>
    <row r="594" spans="2:14">
      <c r="B594" s="289" t="s">
        <v>127</v>
      </c>
      <c r="C594" s="289"/>
      <c r="D594" s="289"/>
      <c r="E594" s="289"/>
      <c r="F594" s="289"/>
      <c r="G594" s="289"/>
      <c r="H594" s="289"/>
      <c r="I594" s="289"/>
      <c r="J594" s="289"/>
      <c r="K594" s="289"/>
      <c r="L594" s="289"/>
    </row>
    <row r="595" spans="2:14">
      <c r="B595" s="289" t="s">
        <v>327</v>
      </c>
      <c r="C595" s="289"/>
      <c r="D595" s="289"/>
      <c r="E595" s="289"/>
      <c r="F595" s="289"/>
      <c r="G595" s="289"/>
      <c r="H595" s="289"/>
      <c r="I595" s="289"/>
      <c r="J595" s="289"/>
      <c r="K595" s="289"/>
      <c r="L595" s="289"/>
    </row>
    <row r="596" spans="2:14">
      <c r="N596" s="12"/>
    </row>
    <row r="597" spans="2:14">
      <c r="B597" s="283" t="s">
        <v>29</v>
      </c>
      <c r="C597" s="283"/>
      <c r="D597" s="107" t="s">
        <v>30</v>
      </c>
      <c r="E597" s="284" t="s">
        <v>150</v>
      </c>
      <c r="F597" s="284"/>
      <c r="G597" s="284"/>
      <c r="H597" s="284"/>
      <c r="I597" s="284"/>
      <c r="J597" s="284"/>
      <c r="K597" s="284"/>
      <c r="L597" s="284"/>
    </row>
    <row r="598" spans="2:14">
      <c r="B598" s="283"/>
      <c r="C598" s="283"/>
      <c r="D598" s="107" t="s">
        <v>31</v>
      </c>
      <c r="E598" s="284">
        <v>104021</v>
      </c>
      <c r="F598" s="284"/>
      <c r="G598" s="284"/>
      <c r="H598" s="284"/>
      <c r="I598" s="284"/>
      <c r="J598" s="284"/>
      <c r="K598" s="284"/>
      <c r="L598" s="284"/>
    </row>
    <row r="599" spans="2:14">
      <c r="B599" s="255"/>
      <c r="C599" s="255"/>
      <c r="D599" s="255"/>
      <c r="E599" s="255"/>
      <c r="F599" s="255"/>
      <c r="G599" s="255"/>
      <c r="H599" s="255"/>
      <c r="I599" s="255"/>
      <c r="J599" s="255"/>
      <c r="K599" s="255"/>
      <c r="L599" s="255"/>
    </row>
    <row r="600" spans="2:14">
      <c r="B600" s="283" t="s">
        <v>32</v>
      </c>
      <c r="C600" s="283"/>
      <c r="D600" s="107" t="s">
        <v>30</v>
      </c>
      <c r="E600" s="284" t="s">
        <v>150</v>
      </c>
      <c r="F600" s="284"/>
      <c r="G600" s="284"/>
      <c r="H600" s="284"/>
      <c r="I600" s="284"/>
      <c r="J600" s="284"/>
      <c r="K600" s="284"/>
      <c r="L600" s="284"/>
    </row>
    <row r="601" spans="2:14">
      <c r="B601" s="283"/>
      <c r="C601" s="283"/>
      <c r="D601" s="107" t="s">
        <v>31</v>
      </c>
      <c r="E601" s="284">
        <v>104021</v>
      </c>
      <c r="F601" s="284"/>
      <c r="G601" s="284"/>
      <c r="H601" s="284"/>
      <c r="I601" s="284"/>
      <c r="J601" s="284"/>
      <c r="K601" s="284"/>
      <c r="L601" s="284"/>
    </row>
    <row r="602" spans="2:14">
      <c r="B602" s="266"/>
      <c r="C602" s="266"/>
      <c r="D602" s="266"/>
      <c r="E602" s="266"/>
      <c r="F602" s="266"/>
      <c r="G602" s="266"/>
      <c r="H602" s="266"/>
      <c r="I602" s="266"/>
      <c r="J602" s="266"/>
      <c r="K602" s="266"/>
      <c r="L602" s="266"/>
    </row>
    <row r="603" spans="2:14">
      <c r="B603" s="283" t="s">
        <v>33</v>
      </c>
      <c r="C603" s="283"/>
      <c r="D603" s="283"/>
      <c r="E603" s="284" t="s">
        <v>150</v>
      </c>
      <c r="F603" s="284"/>
      <c r="G603" s="284"/>
      <c r="H603" s="284"/>
      <c r="I603" s="284"/>
      <c r="J603" s="284"/>
      <c r="K603" s="284"/>
      <c r="L603" s="284"/>
    </row>
    <row r="604" spans="2:14">
      <c r="B604" s="255"/>
      <c r="C604" s="255"/>
      <c r="D604" s="255"/>
      <c r="E604" s="255"/>
      <c r="F604" s="255"/>
      <c r="G604" s="255"/>
      <c r="H604" s="255"/>
      <c r="I604" s="255"/>
      <c r="J604" s="255"/>
      <c r="K604" s="255"/>
      <c r="L604" s="255"/>
    </row>
    <row r="605" spans="2:14">
      <c r="B605" s="283" t="s">
        <v>34</v>
      </c>
      <c r="C605" s="283"/>
      <c r="D605" s="283"/>
      <c r="E605" s="284">
        <v>1006</v>
      </c>
      <c r="F605" s="284"/>
      <c r="G605" s="284"/>
      <c r="H605" s="284"/>
      <c r="I605" s="284"/>
      <c r="J605" s="284"/>
      <c r="K605" s="284"/>
      <c r="L605" s="284"/>
    </row>
    <row r="606" spans="2:14">
      <c r="B606" s="266"/>
      <c r="C606" s="266"/>
      <c r="D606" s="266"/>
      <c r="E606" s="266"/>
      <c r="F606" s="266"/>
      <c r="G606" s="266"/>
      <c r="H606" s="266"/>
      <c r="I606" s="266"/>
      <c r="J606" s="266"/>
      <c r="K606" s="266"/>
      <c r="L606" s="266"/>
    </row>
    <row r="607" spans="2:14">
      <c r="B607" s="283" t="s">
        <v>35</v>
      </c>
      <c r="C607" s="283"/>
      <c r="D607" s="283"/>
      <c r="E607" s="284">
        <v>1</v>
      </c>
      <c r="F607" s="284"/>
      <c r="G607" s="284"/>
      <c r="H607" s="284"/>
      <c r="I607" s="284"/>
      <c r="J607" s="284"/>
      <c r="K607" s="284"/>
      <c r="L607" s="284"/>
    </row>
    <row r="608" spans="2:14">
      <c r="B608" s="255"/>
      <c r="C608" s="255"/>
      <c r="D608" s="255"/>
      <c r="E608" s="255"/>
      <c r="F608" s="255"/>
      <c r="G608" s="255"/>
      <c r="H608" s="255"/>
      <c r="I608" s="255"/>
      <c r="J608" s="255"/>
      <c r="K608" s="255"/>
      <c r="L608" s="255"/>
    </row>
    <row r="609" spans="2:15">
      <c r="B609" s="286" t="s">
        <v>36</v>
      </c>
      <c r="C609" s="286"/>
      <c r="D609" s="107" t="s">
        <v>37</v>
      </c>
      <c r="E609" s="287" t="s">
        <v>148</v>
      </c>
      <c r="F609" s="287"/>
      <c r="G609" s="287"/>
      <c r="H609" s="287"/>
      <c r="I609" s="287"/>
      <c r="J609" s="287"/>
      <c r="K609" s="287"/>
      <c r="L609" s="287"/>
    </row>
    <row r="610" spans="2:15">
      <c r="B610" s="286"/>
      <c r="C610" s="286"/>
      <c r="D610" s="107" t="s">
        <v>38</v>
      </c>
      <c r="E610" s="287" t="s">
        <v>148</v>
      </c>
      <c r="F610" s="287"/>
      <c r="G610" s="287"/>
      <c r="H610" s="287"/>
      <c r="I610" s="287"/>
      <c r="J610" s="287"/>
      <c r="K610" s="287"/>
      <c r="L610" s="287"/>
    </row>
    <row r="611" spans="2:15">
      <c r="B611" s="286"/>
      <c r="C611" s="286"/>
      <c r="D611" s="107" t="s">
        <v>39</v>
      </c>
      <c r="E611" s="287" t="s">
        <v>149</v>
      </c>
      <c r="F611" s="287"/>
      <c r="G611" s="287"/>
      <c r="H611" s="287"/>
      <c r="I611" s="287"/>
      <c r="J611" s="287"/>
      <c r="K611" s="287"/>
      <c r="L611" s="287"/>
    </row>
    <row r="612" spans="2:15">
      <c r="B612" s="255"/>
      <c r="C612" s="255"/>
      <c r="D612" s="255"/>
      <c r="E612" s="255"/>
      <c r="F612" s="255"/>
      <c r="G612" s="255"/>
      <c r="H612" s="255"/>
      <c r="I612" s="255"/>
      <c r="J612" s="255"/>
      <c r="K612" s="255"/>
      <c r="L612" s="255"/>
    </row>
    <row r="613" spans="2:15" ht="27">
      <c r="B613" s="256" t="s">
        <v>40</v>
      </c>
      <c r="C613" s="257"/>
      <c r="D613" s="107" t="s">
        <v>41</v>
      </c>
      <c r="E613" s="262" t="s">
        <v>151</v>
      </c>
      <c r="F613" s="263"/>
      <c r="G613" s="263"/>
      <c r="H613" s="263"/>
      <c r="I613" s="263"/>
      <c r="J613" s="263"/>
      <c r="K613" s="263"/>
      <c r="L613" s="264"/>
    </row>
    <row r="614" spans="2:15" ht="27">
      <c r="B614" s="258"/>
      <c r="C614" s="259"/>
      <c r="D614" s="107" t="s">
        <v>42</v>
      </c>
      <c r="E614" s="284">
        <v>1108</v>
      </c>
      <c r="F614" s="284"/>
      <c r="G614" s="284"/>
      <c r="H614" s="284"/>
      <c r="I614" s="284"/>
      <c r="J614" s="284"/>
      <c r="K614" s="284"/>
      <c r="L614" s="284"/>
    </row>
    <row r="615" spans="2:15" ht="27">
      <c r="B615" s="258"/>
      <c r="C615" s="259"/>
      <c r="D615" s="107" t="s">
        <v>43</v>
      </c>
      <c r="E615" s="262" t="s">
        <v>238</v>
      </c>
      <c r="F615" s="263"/>
      <c r="G615" s="263"/>
      <c r="H615" s="263"/>
      <c r="I615" s="263"/>
      <c r="J615" s="263"/>
      <c r="K615" s="263"/>
      <c r="L615" s="264"/>
    </row>
    <row r="616" spans="2:15" ht="27">
      <c r="B616" s="260"/>
      <c r="C616" s="261"/>
      <c r="D616" s="107" t="s">
        <v>44</v>
      </c>
      <c r="E616" s="284">
        <v>11006</v>
      </c>
      <c r="F616" s="284"/>
      <c r="G616" s="284"/>
      <c r="H616" s="284"/>
      <c r="I616" s="284"/>
      <c r="J616" s="284"/>
      <c r="K616" s="284"/>
      <c r="L616" s="284"/>
    </row>
    <row r="617" spans="2:15">
      <c r="B617" s="255"/>
      <c r="C617" s="255"/>
      <c r="D617" s="255"/>
      <c r="E617" s="255"/>
      <c r="F617" s="255"/>
      <c r="G617" s="255"/>
      <c r="H617" s="255"/>
      <c r="I617" s="255"/>
      <c r="J617" s="255"/>
      <c r="K617" s="255"/>
      <c r="L617" s="255"/>
    </row>
    <row r="618" spans="2:15">
      <c r="B618" s="283" t="s">
        <v>45</v>
      </c>
      <c r="C618" s="283"/>
      <c r="D618" s="283"/>
      <c r="E618" s="284" t="s">
        <v>154</v>
      </c>
      <c r="F618" s="284"/>
      <c r="G618" s="284"/>
      <c r="H618" s="284"/>
      <c r="I618" s="284"/>
      <c r="J618" s="284"/>
      <c r="K618" s="284"/>
      <c r="L618" s="284"/>
    </row>
    <row r="620" spans="2:15" ht="72.75" customHeight="1">
      <c r="B620" s="282" t="s">
        <v>50</v>
      </c>
      <c r="C620" s="285" t="s">
        <v>1</v>
      </c>
      <c r="D620" s="285"/>
      <c r="E620" s="282" t="s">
        <v>49</v>
      </c>
      <c r="F620" s="282" t="s">
        <v>3</v>
      </c>
      <c r="G620" s="282"/>
      <c r="H620" s="282"/>
      <c r="I620" s="282" t="s">
        <v>47</v>
      </c>
      <c r="J620" s="282" t="s">
        <v>4</v>
      </c>
      <c r="K620" s="282" t="s">
        <v>5</v>
      </c>
      <c r="L620" s="282" t="s">
        <v>6</v>
      </c>
      <c r="M620" s="282" t="s">
        <v>46</v>
      </c>
      <c r="N620" s="282"/>
      <c r="O620" s="282" t="s">
        <v>7</v>
      </c>
    </row>
    <row r="621" spans="2:15" ht="54">
      <c r="B621" s="282"/>
      <c r="C621" s="108" t="s">
        <v>8</v>
      </c>
      <c r="D621" s="106" t="s">
        <v>0</v>
      </c>
      <c r="E621" s="282"/>
      <c r="F621" s="106" t="s">
        <v>48</v>
      </c>
      <c r="G621" s="106" t="s">
        <v>9</v>
      </c>
      <c r="H621" s="106" t="s">
        <v>10</v>
      </c>
      <c r="I621" s="282"/>
      <c r="J621" s="282"/>
      <c r="K621" s="282"/>
      <c r="L621" s="282"/>
      <c r="M621" s="106" t="s">
        <v>11</v>
      </c>
      <c r="N621" s="106" t="s">
        <v>12</v>
      </c>
      <c r="O621" s="282"/>
    </row>
    <row r="622" spans="2:15">
      <c r="B622" s="110" t="s">
        <v>13</v>
      </c>
      <c r="C622" s="110" t="s">
        <v>14</v>
      </c>
      <c r="D622" s="110" t="s">
        <v>15</v>
      </c>
      <c r="E622" s="110" t="s">
        <v>16</v>
      </c>
      <c r="F622" s="110" t="s">
        <v>17</v>
      </c>
      <c r="G622" s="110" t="s">
        <v>18</v>
      </c>
      <c r="H622" s="110" t="s">
        <v>19</v>
      </c>
      <c r="I622" s="110" t="s">
        <v>20</v>
      </c>
      <c r="J622" s="110" t="s">
        <v>21</v>
      </c>
      <c r="K622" s="110" t="s">
        <v>22</v>
      </c>
      <c r="L622" s="110" t="s">
        <v>23</v>
      </c>
      <c r="M622" s="110" t="s">
        <v>24</v>
      </c>
      <c r="N622" s="110" t="s">
        <v>25</v>
      </c>
      <c r="O622" s="110" t="s">
        <v>26</v>
      </c>
    </row>
    <row r="623" spans="2:15">
      <c r="B623" s="4">
        <v>1100000</v>
      </c>
      <c r="C623" s="5" t="s">
        <v>76</v>
      </c>
      <c r="D623" s="4" t="s">
        <v>28</v>
      </c>
      <c r="E623" s="25">
        <f>E625</f>
        <v>0</v>
      </c>
      <c r="F623" s="25">
        <f t="shared" ref="F623:H623" si="48">F625</f>
        <v>0</v>
      </c>
      <c r="G623" s="197">
        <f>G624</f>
        <v>14663.96</v>
      </c>
      <c r="H623" s="25">
        <f t="shared" si="48"/>
        <v>0</v>
      </c>
      <c r="I623" s="197">
        <f>E623+F623+G623+H623</f>
        <v>14663.96</v>
      </c>
      <c r="J623" s="197">
        <f>J625</f>
        <v>14663.96</v>
      </c>
      <c r="K623" s="197">
        <f t="shared" ref="K623:L623" si="49">K625</f>
        <v>14663.96</v>
      </c>
      <c r="L623" s="197">
        <f t="shared" si="49"/>
        <v>14663.96</v>
      </c>
      <c r="M623" s="10"/>
      <c r="N623" s="10"/>
      <c r="O623" s="10"/>
    </row>
    <row r="624" spans="2:15">
      <c r="B624" s="68">
        <v>1122000</v>
      </c>
      <c r="C624" s="69" t="s">
        <v>217</v>
      </c>
      <c r="D624" s="4" t="s">
        <v>28</v>
      </c>
      <c r="E624" s="25"/>
      <c r="F624" s="10"/>
      <c r="G624" s="197">
        <v>14663.96</v>
      </c>
      <c r="H624" s="10"/>
      <c r="I624" s="197">
        <f>E624+F624+G624+H624</f>
        <v>14663.96</v>
      </c>
      <c r="J624" s="197">
        <f>J625</f>
        <v>14663.96</v>
      </c>
      <c r="K624" s="197">
        <f t="shared" ref="K624:L624" si="50">K625</f>
        <v>14663.96</v>
      </c>
      <c r="L624" s="197">
        <f t="shared" si="50"/>
        <v>14663.96</v>
      </c>
      <c r="M624" s="10"/>
      <c r="N624" s="10"/>
      <c r="O624" s="10"/>
    </row>
    <row r="625" spans="2:15">
      <c r="B625" s="68">
        <v>1122200</v>
      </c>
      <c r="C625" s="67" t="s">
        <v>90</v>
      </c>
      <c r="D625" s="68">
        <v>422200</v>
      </c>
      <c r="E625" s="25"/>
      <c r="F625" s="10"/>
      <c r="G625" s="197">
        <v>14663.96</v>
      </c>
      <c r="H625" s="10"/>
      <c r="I625" s="197">
        <f>E625+F625+G625+H625</f>
        <v>14663.96</v>
      </c>
      <c r="J625" s="197">
        <v>14663.96</v>
      </c>
      <c r="K625" s="197">
        <v>14663.96</v>
      </c>
      <c r="L625" s="197">
        <v>14663.96</v>
      </c>
      <c r="M625" s="10"/>
      <c r="N625" s="10"/>
      <c r="O625" s="10"/>
    </row>
    <row r="626" spans="2:15">
      <c r="B626" s="4">
        <v>1000000</v>
      </c>
      <c r="C626" s="4" t="s">
        <v>215</v>
      </c>
      <c r="D626" s="4"/>
      <c r="E626" s="25">
        <f>E623</f>
        <v>0</v>
      </c>
      <c r="F626" s="25">
        <f>F623</f>
        <v>0</v>
      </c>
      <c r="G626" s="197">
        <f>G623</f>
        <v>14663.96</v>
      </c>
      <c r="H626" s="25">
        <f>H623</f>
        <v>0</v>
      </c>
      <c r="I626" s="197">
        <f>E626+F626+G626+H626</f>
        <v>14663.96</v>
      </c>
      <c r="J626" s="197">
        <f>J623</f>
        <v>14663.96</v>
      </c>
      <c r="K626" s="197">
        <f>K623</f>
        <v>14663.96</v>
      </c>
      <c r="L626" s="197">
        <f>L623</f>
        <v>14663.96</v>
      </c>
      <c r="M626" s="10"/>
      <c r="N626" s="10"/>
      <c r="O626" s="10"/>
    </row>
    <row r="627" spans="2:15">
      <c r="B627" s="56"/>
      <c r="C627" s="56"/>
      <c r="D627" s="56"/>
      <c r="E627" s="57"/>
      <c r="F627" s="57"/>
      <c r="G627" s="57"/>
      <c r="H627" s="57"/>
      <c r="I627" s="57"/>
      <c r="J627" s="57"/>
      <c r="K627" s="57"/>
      <c r="L627" s="57"/>
      <c r="M627" s="58"/>
      <c r="N627" s="58"/>
      <c r="O627" s="58"/>
    </row>
    <row r="629" spans="2:15">
      <c r="C629" s="161" t="s">
        <v>329</v>
      </c>
      <c r="D629" s="253" t="s">
        <v>70</v>
      </c>
      <c r="E629" s="253"/>
      <c r="F629" s="253"/>
      <c r="G629" s="252" t="s">
        <v>71</v>
      </c>
      <c r="H629" s="252"/>
      <c r="J629" s="254" t="s">
        <v>155</v>
      </c>
      <c r="K629" s="254"/>
      <c r="L629" s="254"/>
    </row>
    <row r="630" spans="2:15">
      <c r="C630" s="8"/>
      <c r="D630" s="8"/>
      <c r="E630" s="1"/>
      <c r="G630" s="252" t="s">
        <v>72</v>
      </c>
      <c r="H630" s="252"/>
      <c r="J630" s="252" t="s">
        <v>73</v>
      </c>
      <c r="K630" s="252"/>
      <c r="L630" s="252"/>
    </row>
    <row r="631" spans="2:15">
      <c r="C631" s="105" t="s">
        <v>74</v>
      </c>
      <c r="D631" s="8"/>
      <c r="E631" s="8"/>
      <c r="F631" s="8"/>
      <c r="G631" s="8"/>
      <c r="H631" s="8"/>
      <c r="I631" s="8"/>
    </row>
    <row r="632" spans="2:15" ht="16.5" customHeight="1">
      <c r="C632" s="8"/>
      <c r="D632" s="253" t="s">
        <v>75</v>
      </c>
      <c r="E632" s="253"/>
      <c r="F632" s="253"/>
      <c r="G632" s="252" t="s">
        <v>71</v>
      </c>
      <c r="H632" s="252"/>
      <c r="I632" s="7"/>
      <c r="J632" s="254" t="s">
        <v>242</v>
      </c>
      <c r="K632" s="254"/>
      <c r="L632" s="254"/>
    </row>
    <row r="633" spans="2:15">
      <c r="C633" s="8"/>
      <c r="D633" s="8"/>
      <c r="E633" s="8"/>
      <c r="F633" s="7"/>
      <c r="G633" s="252" t="s">
        <v>72</v>
      </c>
      <c r="H633" s="252"/>
      <c r="I633" s="7"/>
      <c r="J633" s="252" t="s">
        <v>73</v>
      </c>
      <c r="K633" s="252"/>
      <c r="L633" s="252"/>
    </row>
    <row r="634" spans="2:15">
      <c r="C634" s="8"/>
      <c r="D634" s="8"/>
      <c r="E634" s="8"/>
      <c r="F634" s="7"/>
      <c r="G634" s="132"/>
      <c r="H634" s="132"/>
      <c r="I634" s="7"/>
      <c r="J634" s="132"/>
      <c r="K634" s="132"/>
      <c r="L634" s="132"/>
    </row>
    <row r="636" spans="2:15" s="159" customFormat="1">
      <c r="J636" s="288" t="s">
        <v>128</v>
      </c>
      <c r="K636" s="288"/>
      <c r="L636" s="288"/>
    </row>
    <row r="637" spans="2:15" s="159" customFormat="1">
      <c r="J637" s="217"/>
      <c r="K637" s="217"/>
      <c r="L637" s="217"/>
    </row>
    <row r="638" spans="2:15" s="159" customFormat="1">
      <c r="B638" s="289" t="s">
        <v>126</v>
      </c>
      <c r="C638" s="289"/>
      <c r="D638" s="289"/>
      <c r="E638" s="289"/>
      <c r="F638" s="289"/>
      <c r="G638" s="289"/>
      <c r="H638" s="289"/>
      <c r="I638" s="289"/>
      <c r="J638" s="289"/>
      <c r="K638" s="289"/>
      <c r="L638" s="289"/>
    </row>
    <row r="639" spans="2:15" s="159" customFormat="1">
      <c r="B639" s="289" t="s">
        <v>127</v>
      </c>
      <c r="C639" s="289"/>
      <c r="D639" s="289"/>
      <c r="E639" s="289"/>
      <c r="F639" s="289"/>
      <c r="G639" s="289"/>
      <c r="H639" s="289"/>
      <c r="I639" s="289"/>
      <c r="J639" s="289"/>
      <c r="K639" s="289"/>
      <c r="L639" s="289"/>
    </row>
    <row r="640" spans="2:15" s="159" customFormat="1">
      <c r="B640" s="289" t="s">
        <v>327</v>
      </c>
      <c r="C640" s="289"/>
      <c r="D640" s="289"/>
      <c r="E640" s="289"/>
      <c r="F640" s="289"/>
      <c r="G640" s="289"/>
      <c r="H640" s="289"/>
      <c r="I640" s="289"/>
      <c r="J640" s="289"/>
      <c r="K640" s="289"/>
      <c r="L640" s="289"/>
    </row>
    <row r="641" spans="2:14" s="159" customFormat="1">
      <c r="N641" s="12"/>
    </row>
    <row r="642" spans="2:14" s="159" customFormat="1">
      <c r="B642" s="283" t="s">
        <v>29</v>
      </c>
      <c r="C642" s="283"/>
      <c r="D642" s="221" t="s">
        <v>30</v>
      </c>
      <c r="E642" s="284" t="s">
        <v>150</v>
      </c>
      <c r="F642" s="284"/>
      <c r="G642" s="284"/>
      <c r="H642" s="284"/>
      <c r="I642" s="284"/>
      <c r="J642" s="284"/>
      <c r="K642" s="284"/>
      <c r="L642" s="284"/>
    </row>
    <row r="643" spans="2:14" s="159" customFormat="1">
      <c r="B643" s="283"/>
      <c r="C643" s="283"/>
      <c r="D643" s="221" t="s">
        <v>31</v>
      </c>
      <c r="E643" s="284">
        <v>104021</v>
      </c>
      <c r="F643" s="284"/>
      <c r="G643" s="284"/>
      <c r="H643" s="284"/>
      <c r="I643" s="284"/>
      <c r="J643" s="284"/>
      <c r="K643" s="284"/>
      <c r="L643" s="284"/>
    </row>
    <row r="644" spans="2:14" s="159" customFormat="1">
      <c r="B644" s="255"/>
      <c r="C644" s="255"/>
      <c r="D644" s="255"/>
      <c r="E644" s="255"/>
      <c r="F644" s="255"/>
      <c r="G644" s="255"/>
      <c r="H644" s="255"/>
      <c r="I644" s="255"/>
      <c r="J644" s="255"/>
      <c r="K644" s="255"/>
      <c r="L644" s="255"/>
    </row>
    <row r="645" spans="2:14" s="159" customFormat="1">
      <c r="B645" s="283" t="s">
        <v>32</v>
      </c>
      <c r="C645" s="283"/>
      <c r="D645" s="221" t="s">
        <v>30</v>
      </c>
      <c r="E645" s="284" t="s">
        <v>150</v>
      </c>
      <c r="F645" s="284"/>
      <c r="G645" s="284"/>
      <c r="H645" s="284"/>
      <c r="I645" s="284"/>
      <c r="J645" s="284"/>
      <c r="K645" s="284"/>
      <c r="L645" s="284"/>
    </row>
    <row r="646" spans="2:14" s="159" customFormat="1">
      <c r="B646" s="283"/>
      <c r="C646" s="283"/>
      <c r="D646" s="221" t="s">
        <v>31</v>
      </c>
      <c r="E646" s="284">
        <v>104021</v>
      </c>
      <c r="F646" s="284"/>
      <c r="G646" s="284"/>
      <c r="H646" s="284"/>
      <c r="I646" s="284"/>
      <c r="J646" s="284"/>
      <c r="K646" s="284"/>
      <c r="L646" s="284"/>
    </row>
    <row r="647" spans="2:14" s="159" customFormat="1">
      <c r="B647" s="266"/>
      <c r="C647" s="266"/>
      <c r="D647" s="266"/>
      <c r="E647" s="266"/>
      <c r="F647" s="266"/>
      <c r="G647" s="266"/>
      <c r="H647" s="266"/>
      <c r="I647" s="266"/>
      <c r="J647" s="266"/>
      <c r="K647" s="266"/>
      <c r="L647" s="266"/>
    </row>
    <row r="648" spans="2:14" s="159" customFormat="1">
      <c r="B648" s="283" t="s">
        <v>33</v>
      </c>
      <c r="C648" s="283"/>
      <c r="D648" s="283"/>
      <c r="E648" s="284" t="s">
        <v>150</v>
      </c>
      <c r="F648" s="284"/>
      <c r="G648" s="284"/>
      <c r="H648" s="284"/>
      <c r="I648" s="284"/>
      <c r="J648" s="284"/>
      <c r="K648" s="284"/>
      <c r="L648" s="284"/>
    </row>
    <row r="649" spans="2:14" s="159" customFormat="1">
      <c r="B649" s="255"/>
      <c r="C649" s="255"/>
      <c r="D649" s="255"/>
      <c r="E649" s="255"/>
      <c r="F649" s="255"/>
      <c r="G649" s="255"/>
      <c r="H649" s="255"/>
      <c r="I649" s="255"/>
      <c r="J649" s="255"/>
      <c r="K649" s="255"/>
      <c r="L649" s="255"/>
    </row>
    <row r="650" spans="2:14" s="159" customFormat="1">
      <c r="B650" s="283" t="s">
        <v>34</v>
      </c>
      <c r="C650" s="283"/>
      <c r="D650" s="283"/>
      <c r="E650" s="284">
        <v>1006</v>
      </c>
      <c r="F650" s="284"/>
      <c r="G650" s="284"/>
      <c r="H650" s="284"/>
      <c r="I650" s="284"/>
      <c r="J650" s="284"/>
      <c r="K650" s="284"/>
      <c r="L650" s="284"/>
    </row>
    <row r="651" spans="2:14" s="159" customFormat="1">
      <c r="B651" s="266"/>
      <c r="C651" s="266"/>
      <c r="D651" s="266"/>
      <c r="E651" s="266"/>
      <c r="F651" s="266"/>
      <c r="G651" s="266"/>
      <c r="H651" s="266"/>
      <c r="I651" s="266"/>
      <c r="J651" s="266"/>
      <c r="K651" s="266"/>
      <c r="L651" s="266"/>
    </row>
    <row r="652" spans="2:14" s="159" customFormat="1">
      <c r="B652" s="283" t="s">
        <v>35</v>
      </c>
      <c r="C652" s="283"/>
      <c r="D652" s="283"/>
      <c r="E652" s="284">
        <v>1</v>
      </c>
      <c r="F652" s="284"/>
      <c r="G652" s="284"/>
      <c r="H652" s="284"/>
      <c r="I652" s="284"/>
      <c r="J652" s="284"/>
      <c r="K652" s="284"/>
      <c r="L652" s="284"/>
    </row>
    <row r="653" spans="2:14" s="159" customFormat="1">
      <c r="B653" s="255"/>
      <c r="C653" s="255"/>
      <c r="D653" s="255"/>
      <c r="E653" s="255"/>
      <c r="F653" s="255"/>
      <c r="G653" s="255"/>
      <c r="H653" s="255"/>
      <c r="I653" s="255"/>
      <c r="J653" s="255"/>
      <c r="K653" s="255"/>
      <c r="L653" s="255"/>
    </row>
    <row r="654" spans="2:14" s="159" customFormat="1">
      <c r="B654" s="286" t="s">
        <v>36</v>
      </c>
      <c r="C654" s="286"/>
      <c r="D654" s="221" t="s">
        <v>37</v>
      </c>
      <c r="E654" s="290" t="s">
        <v>148</v>
      </c>
      <c r="F654" s="290"/>
      <c r="G654" s="290"/>
      <c r="H654" s="290"/>
      <c r="I654" s="290"/>
      <c r="J654" s="290"/>
      <c r="K654" s="290"/>
      <c r="L654" s="290"/>
    </row>
    <row r="655" spans="2:14" s="159" customFormat="1">
      <c r="B655" s="286"/>
      <c r="C655" s="286"/>
      <c r="D655" s="221" t="s">
        <v>38</v>
      </c>
      <c r="E655" s="290" t="s">
        <v>225</v>
      </c>
      <c r="F655" s="290"/>
      <c r="G655" s="290"/>
      <c r="H655" s="290"/>
      <c r="I655" s="290"/>
      <c r="J655" s="290"/>
      <c r="K655" s="290"/>
      <c r="L655" s="290"/>
    </row>
    <row r="656" spans="2:14" s="159" customFormat="1">
      <c r="B656" s="286"/>
      <c r="C656" s="286"/>
      <c r="D656" s="221" t="s">
        <v>39</v>
      </c>
      <c r="E656" s="290" t="s">
        <v>148</v>
      </c>
      <c r="F656" s="290"/>
      <c r="G656" s="290"/>
      <c r="H656" s="290"/>
      <c r="I656" s="290"/>
      <c r="J656" s="290"/>
      <c r="K656" s="290"/>
      <c r="L656" s="290"/>
    </row>
    <row r="657" spans="2:15" s="159" customFormat="1">
      <c r="B657" s="255"/>
      <c r="C657" s="255"/>
      <c r="D657" s="255"/>
      <c r="E657" s="255"/>
      <c r="F657" s="255"/>
      <c r="G657" s="255"/>
      <c r="H657" s="255"/>
      <c r="I657" s="255"/>
      <c r="J657" s="255"/>
      <c r="K657" s="255"/>
      <c r="L657" s="255"/>
    </row>
    <row r="658" spans="2:15" s="159" customFormat="1" ht="27">
      <c r="B658" s="256" t="s">
        <v>40</v>
      </c>
      <c r="C658" s="257"/>
      <c r="D658" s="221" t="s">
        <v>41</v>
      </c>
      <c r="E658" s="262" t="s">
        <v>224</v>
      </c>
      <c r="F658" s="263"/>
      <c r="G658" s="263"/>
      <c r="H658" s="263"/>
      <c r="I658" s="263"/>
      <c r="J658" s="263"/>
      <c r="K658" s="263"/>
      <c r="L658" s="264"/>
    </row>
    <row r="659" spans="2:15" s="159" customFormat="1" ht="27">
      <c r="B659" s="258"/>
      <c r="C659" s="259"/>
      <c r="D659" s="221" t="s">
        <v>42</v>
      </c>
      <c r="E659" s="284">
        <v>1006</v>
      </c>
      <c r="F659" s="284"/>
      <c r="G659" s="284"/>
      <c r="H659" s="284"/>
      <c r="I659" s="284"/>
      <c r="J659" s="284"/>
      <c r="K659" s="284"/>
      <c r="L659" s="284"/>
    </row>
    <row r="660" spans="2:15" s="159" customFormat="1" ht="27">
      <c r="B660" s="258"/>
      <c r="C660" s="259"/>
      <c r="D660" s="221" t="s">
        <v>43</v>
      </c>
      <c r="E660" s="262" t="s">
        <v>251</v>
      </c>
      <c r="F660" s="263"/>
      <c r="G660" s="263"/>
      <c r="H660" s="263"/>
      <c r="I660" s="263"/>
      <c r="J660" s="263"/>
      <c r="K660" s="263"/>
      <c r="L660" s="264"/>
    </row>
    <row r="661" spans="2:15" s="159" customFormat="1" ht="27">
      <c r="B661" s="260"/>
      <c r="C661" s="261"/>
      <c r="D661" s="221" t="s">
        <v>44</v>
      </c>
      <c r="E661" s="284">
        <v>13001</v>
      </c>
      <c r="F661" s="284"/>
      <c r="G661" s="284"/>
      <c r="H661" s="284"/>
      <c r="I661" s="284"/>
      <c r="J661" s="284"/>
      <c r="K661" s="284"/>
      <c r="L661" s="284"/>
    </row>
    <row r="662" spans="2:15" s="159" customFormat="1">
      <c r="B662" s="255"/>
      <c r="C662" s="255"/>
      <c r="D662" s="255"/>
      <c r="E662" s="255"/>
      <c r="F662" s="255"/>
      <c r="G662" s="255"/>
      <c r="H662" s="255"/>
      <c r="I662" s="255"/>
      <c r="J662" s="255"/>
      <c r="K662" s="255"/>
      <c r="L662" s="255"/>
    </row>
    <row r="663" spans="2:15" s="159" customFormat="1">
      <c r="B663" s="283" t="s">
        <v>45</v>
      </c>
      <c r="C663" s="283"/>
      <c r="D663" s="283"/>
      <c r="E663" s="284" t="s">
        <v>154</v>
      </c>
      <c r="F663" s="284"/>
      <c r="G663" s="284"/>
      <c r="H663" s="284"/>
      <c r="I663" s="284"/>
      <c r="J663" s="284"/>
      <c r="K663" s="284"/>
      <c r="L663" s="284"/>
    </row>
    <row r="664" spans="2:15" s="159" customFormat="1"/>
    <row r="665" spans="2:15" s="159" customFormat="1" ht="54" customHeight="1">
      <c r="B665" s="282" t="s">
        <v>50</v>
      </c>
      <c r="C665" s="285" t="s">
        <v>1</v>
      </c>
      <c r="D665" s="285"/>
      <c r="E665" s="282" t="s">
        <v>49</v>
      </c>
      <c r="F665" s="282" t="s">
        <v>3</v>
      </c>
      <c r="G665" s="282"/>
      <c r="H665" s="282"/>
      <c r="I665" s="282" t="s">
        <v>47</v>
      </c>
      <c r="J665" s="282" t="s">
        <v>4</v>
      </c>
      <c r="K665" s="282" t="s">
        <v>5</v>
      </c>
      <c r="L665" s="282" t="s">
        <v>6</v>
      </c>
      <c r="M665" s="282" t="s">
        <v>46</v>
      </c>
      <c r="N665" s="282"/>
      <c r="O665" s="282" t="s">
        <v>7</v>
      </c>
    </row>
    <row r="666" spans="2:15" s="159" customFormat="1" ht="72" customHeight="1">
      <c r="B666" s="282"/>
      <c r="C666" s="220" t="s">
        <v>8</v>
      </c>
      <c r="D666" s="218" t="s">
        <v>0</v>
      </c>
      <c r="E666" s="282"/>
      <c r="F666" s="218" t="s">
        <v>48</v>
      </c>
      <c r="G666" s="218" t="s">
        <v>9</v>
      </c>
      <c r="H666" s="218" t="s">
        <v>10</v>
      </c>
      <c r="I666" s="282"/>
      <c r="J666" s="282"/>
      <c r="K666" s="282"/>
      <c r="L666" s="282"/>
      <c r="M666" s="218" t="s">
        <v>11</v>
      </c>
      <c r="N666" s="218" t="s">
        <v>12</v>
      </c>
      <c r="O666" s="282"/>
    </row>
    <row r="667" spans="2:15" s="159" customFormat="1">
      <c r="B667" s="222" t="s">
        <v>13</v>
      </c>
      <c r="C667" s="222" t="s">
        <v>14</v>
      </c>
      <c r="D667" s="222" t="s">
        <v>15</v>
      </c>
      <c r="E667" s="222" t="s">
        <v>16</v>
      </c>
      <c r="F667" s="222" t="s">
        <v>17</v>
      </c>
      <c r="G667" s="222" t="s">
        <v>18</v>
      </c>
      <c r="H667" s="222" t="s">
        <v>19</v>
      </c>
      <c r="I667" s="222" t="s">
        <v>20</v>
      </c>
      <c r="J667" s="222" t="s">
        <v>21</v>
      </c>
      <c r="K667" s="222" t="s">
        <v>22</v>
      </c>
      <c r="L667" s="222" t="s">
        <v>23</v>
      </c>
      <c r="M667" s="222" t="s">
        <v>24</v>
      </c>
      <c r="N667" s="222" t="s">
        <v>25</v>
      </c>
      <c r="O667" s="222" t="s">
        <v>26</v>
      </c>
    </row>
    <row r="668" spans="2:15" s="159" customFormat="1">
      <c r="B668" s="4">
        <v>1100000</v>
      </c>
      <c r="C668" s="5" t="s">
        <v>76</v>
      </c>
      <c r="D668" s="4" t="s">
        <v>28</v>
      </c>
      <c r="E668" s="198">
        <f>E669+E672</f>
        <v>194695686.40000001</v>
      </c>
      <c r="F668" s="198">
        <f t="shared" ref="F668:H668" si="51">F669+F672</f>
        <v>0</v>
      </c>
      <c r="G668" s="207">
        <f t="shared" si="51"/>
        <v>-12971465</v>
      </c>
      <c r="H668" s="207">
        <f t="shared" si="51"/>
        <v>-114937.4</v>
      </c>
      <c r="I668" s="198">
        <f>E668+F668+G668+H668</f>
        <v>181609284</v>
      </c>
      <c r="J668" s="198">
        <f>J669+J672</f>
        <v>180831330.69</v>
      </c>
      <c r="K668" s="198">
        <f t="shared" ref="K668:L668" si="52">K669+K672</f>
        <v>180831330.69</v>
      </c>
      <c r="L668" s="198">
        <f t="shared" si="52"/>
        <v>180831330.69</v>
      </c>
      <c r="M668" s="160"/>
      <c r="N668" s="160"/>
      <c r="O668" s="160"/>
    </row>
    <row r="669" spans="2:15" s="159" customFormat="1">
      <c r="B669" s="4">
        <v>1130000</v>
      </c>
      <c r="C669" s="5" t="s">
        <v>351</v>
      </c>
      <c r="D669" s="4" t="s">
        <v>28</v>
      </c>
      <c r="E669" s="198">
        <v>112268379.5</v>
      </c>
      <c r="F669" s="198"/>
      <c r="G669" s="207">
        <v>-3356900</v>
      </c>
      <c r="H669" s="198"/>
      <c r="I669" s="198">
        <f>E669+F669+G669+H669</f>
        <v>108911479.5</v>
      </c>
      <c r="J669" s="198">
        <f>J670</f>
        <v>108346112.03</v>
      </c>
      <c r="K669" s="198">
        <f t="shared" ref="K669:L669" si="53">K670</f>
        <v>108346112.03</v>
      </c>
      <c r="L669" s="198">
        <f t="shared" si="53"/>
        <v>108346112.03</v>
      </c>
      <c r="M669" s="160"/>
      <c r="N669" s="160"/>
      <c r="O669" s="160"/>
    </row>
    <row r="670" spans="2:15" s="159" customFormat="1">
      <c r="B670" s="4">
        <v>1130100</v>
      </c>
      <c r="C670" s="5" t="s">
        <v>109</v>
      </c>
      <c r="D670" s="4">
        <v>441100</v>
      </c>
      <c r="E670" s="198"/>
      <c r="F670" s="198"/>
      <c r="G670" s="207"/>
      <c r="H670" s="198"/>
      <c r="I670" s="198">
        <f>E670+F670+G670+H670</f>
        <v>0</v>
      </c>
      <c r="J670" s="198">
        <v>108346112.03</v>
      </c>
      <c r="K670" s="198">
        <v>108346112.03</v>
      </c>
      <c r="L670" s="198">
        <v>108346112.03</v>
      </c>
      <c r="M670" s="160"/>
      <c r="N670" s="160"/>
      <c r="O670" s="160"/>
    </row>
    <row r="671" spans="2:15" s="159" customFormat="1" ht="11.25" customHeight="1">
      <c r="B671" s="4">
        <v>1130200</v>
      </c>
      <c r="C671" s="5" t="s">
        <v>110</v>
      </c>
      <c r="D671" s="4">
        <v>441200</v>
      </c>
      <c r="E671" s="198"/>
      <c r="F671" s="198"/>
      <c r="G671" s="198"/>
      <c r="H671" s="198"/>
      <c r="I671" s="198">
        <f t="shared" ref="I671:I672" si="54">E671+F671+G671+H671+I673</f>
        <v>0</v>
      </c>
      <c r="J671" s="198"/>
      <c r="K671" s="198"/>
      <c r="L671" s="198"/>
      <c r="M671" s="160"/>
      <c r="N671" s="160"/>
      <c r="O671" s="160"/>
    </row>
    <row r="672" spans="2:15" s="159" customFormat="1" ht="15" customHeight="1">
      <c r="B672" s="4">
        <v>1132000</v>
      </c>
      <c r="C672" s="5" t="s">
        <v>350</v>
      </c>
      <c r="D672" s="4"/>
      <c r="E672" s="198">
        <v>82427306.900000006</v>
      </c>
      <c r="F672" s="198"/>
      <c r="G672" s="207">
        <v>-9614565</v>
      </c>
      <c r="H672" s="207">
        <f>-40000-30000-10000-285-8402-12000-1125-4843.4-5732-2550</f>
        <v>-114937.4</v>
      </c>
      <c r="I672" s="198">
        <f t="shared" si="54"/>
        <v>72697804.5</v>
      </c>
      <c r="J672" s="198">
        <f>J673+J674</f>
        <v>72485218.659999996</v>
      </c>
      <c r="K672" s="198">
        <f t="shared" ref="K672:L672" si="55">K673+K674</f>
        <v>72485218.659999996</v>
      </c>
      <c r="L672" s="198">
        <f t="shared" si="55"/>
        <v>72485218.659999996</v>
      </c>
      <c r="M672" s="160"/>
      <c r="N672" s="160"/>
      <c r="O672" s="160"/>
    </row>
    <row r="673" spans="2:15" s="159" customFormat="1" ht="15.75" customHeight="1">
      <c r="B673" s="4">
        <v>1130300</v>
      </c>
      <c r="C673" s="5" t="s">
        <v>111</v>
      </c>
      <c r="D673" s="4">
        <v>442100</v>
      </c>
      <c r="E673" s="198"/>
      <c r="F673" s="198"/>
      <c r="G673" s="198"/>
      <c r="H673" s="198"/>
      <c r="I673" s="198">
        <f>E673+F673+G673+H673</f>
        <v>0</v>
      </c>
      <c r="J673" s="198">
        <v>34776982.5</v>
      </c>
      <c r="K673" s="198">
        <v>34776982.5</v>
      </c>
      <c r="L673" s="198">
        <v>34776982.5</v>
      </c>
      <c r="M673" s="160"/>
      <c r="N673" s="160"/>
      <c r="O673" s="160"/>
    </row>
    <row r="674" spans="2:15" s="159" customFormat="1">
      <c r="B674" s="4">
        <v>1130400</v>
      </c>
      <c r="C674" s="5" t="s">
        <v>112</v>
      </c>
      <c r="D674" s="4">
        <v>442200</v>
      </c>
      <c r="E674" s="198"/>
      <c r="F674" s="198"/>
      <c r="G674" s="207"/>
      <c r="H674" s="207"/>
      <c r="I674" s="198">
        <f>E674+F674+G674+H674</f>
        <v>0</v>
      </c>
      <c r="J674" s="198">
        <v>37708236.159999996</v>
      </c>
      <c r="K674" s="198">
        <v>37708236.159999996</v>
      </c>
      <c r="L674" s="198">
        <v>37708236.159999996</v>
      </c>
      <c r="M674" s="160"/>
      <c r="N674" s="160"/>
      <c r="O674" s="160"/>
    </row>
    <row r="675" spans="2:15" s="159" customFormat="1">
      <c r="B675" s="4">
        <v>1000000</v>
      </c>
      <c r="C675" s="4" t="s">
        <v>214</v>
      </c>
      <c r="D675" s="4"/>
      <c r="E675" s="198">
        <f>E668</f>
        <v>194695686.40000001</v>
      </c>
      <c r="F675" s="198"/>
      <c r="G675" s="207">
        <f t="shared" ref="G675:H675" si="56">G668</f>
        <v>-12971465</v>
      </c>
      <c r="H675" s="207">
        <f t="shared" si="56"/>
        <v>-114937.4</v>
      </c>
      <c r="I675" s="198">
        <f>E675+F675+G675+H675</f>
        <v>181609284</v>
      </c>
      <c r="J675" s="198">
        <f>J669+J672</f>
        <v>180831330.69</v>
      </c>
      <c r="K675" s="198">
        <f t="shared" ref="K675:L675" si="57">K669+K672</f>
        <v>180831330.69</v>
      </c>
      <c r="L675" s="198">
        <f t="shared" si="57"/>
        <v>180831330.69</v>
      </c>
      <c r="M675" s="160"/>
      <c r="N675" s="160"/>
      <c r="O675" s="160"/>
    </row>
    <row r="676" spans="2:15" s="159" customFormat="1">
      <c r="B676" s="56"/>
      <c r="C676" s="56"/>
      <c r="D676" s="56"/>
      <c r="E676" s="227"/>
      <c r="F676" s="227"/>
      <c r="G676" s="228"/>
      <c r="H676" s="228"/>
      <c r="I676" s="227"/>
      <c r="J676" s="227"/>
      <c r="K676" s="227"/>
      <c r="L676" s="227"/>
      <c r="M676" s="58"/>
      <c r="N676" s="58"/>
      <c r="O676" s="58"/>
    </row>
    <row r="677" spans="2:15" s="159" customFormat="1">
      <c r="I677" s="210"/>
    </row>
    <row r="678" spans="2:15" s="159" customFormat="1" ht="16.5" customHeight="1">
      <c r="C678" s="161" t="s">
        <v>329</v>
      </c>
      <c r="D678" s="253" t="s">
        <v>70</v>
      </c>
      <c r="E678" s="253"/>
      <c r="F678" s="253"/>
      <c r="G678" s="252" t="s">
        <v>71</v>
      </c>
      <c r="H678" s="252"/>
      <c r="J678" s="254" t="s">
        <v>155</v>
      </c>
      <c r="K678" s="254"/>
      <c r="L678" s="254"/>
    </row>
    <row r="679" spans="2:15" s="159" customFormat="1" ht="15" customHeight="1">
      <c r="C679" s="8"/>
      <c r="D679" s="8"/>
      <c r="E679" s="1"/>
      <c r="G679" s="252" t="s">
        <v>72</v>
      </c>
      <c r="H679" s="252"/>
      <c r="J679" s="252" t="s">
        <v>73</v>
      </c>
      <c r="K679" s="252"/>
      <c r="L679" s="252"/>
    </row>
    <row r="680" spans="2:15" s="159" customFormat="1" ht="15" customHeight="1">
      <c r="C680" s="216" t="s">
        <v>74</v>
      </c>
      <c r="D680" s="8"/>
      <c r="E680" s="8"/>
      <c r="F680" s="8"/>
      <c r="G680" s="8"/>
      <c r="H680" s="8"/>
      <c r="I680" s="8"/>
    </row>
    <row r="681" spans="2:15" s="159" customFormat="1" ht="13.5" customHeight="1">
      <c r="C681" s="8"/>
      <c r="D681" s="253" t="s">
        <v>75</v>
      </c>
      <c r="E681" s="253"/>
      <c r="F681" s="253"/>
      <c r="G681" s="252" t="s">
        <v>71</v>
      </c>
      <c r="H681" s="252"/>
      <c r="I681" s="7"/>
      <c r="J681" s="254" t="s">
        <v>242</v>
      </c>
      <c r="K681" s="254"/>
      <c r="L681" s="254"/>
    </row>
    <row r="682" spans="2:15" s="159" customFormat="1">
      <c r="C682" s="8"/>
      <c r="D682" s="8"/>
      <c r="E682" s="8"/>
      <c r="F682" s="7"/>
      <c r="G682" s="252" t="s">
        <v>72</v>
      </c>
      <c r="H682" s="252"/>
      <c r="I682" s="7"/>
      <c r="J682" s="252" t="s">
        <v>73</v>
      </c>
      <c r="K682" s="252"/>
      <c r="L682" s="252"/>
    </row>
    <row r="683" spans="2:15" s="159" customFormat="1">
      <c r="C683" s="8"/>
      <c r="D683" s="8"/>
      <c r="E683" s="8"/>
      <c r="F683" s="7"/>
      <c r="G683" s="216"/>
      <c r="H683" s="216"/>
      <c r="I683" s="7"/>
      <c r="J683" s="216"/>
      <c r="K683" s="216"/>
      <c r="L683" s="216"/>
    </row>
    <row r="684" spans="2:15" s="159" customFormat="1">
      <c r="J684" s="288" t="s">
        <v>128</v>
      </c>
      <c r="K684" s="288"/>
      <c r="L684" s="288"/>
    </row>
    <row r="685" spans="2:15" s="159" customFormat="1">
      <c r="J685" s="217"/>
      <c r="K685" s="217"/>
      <c r="L685" s="217"/>
    </row>
    <row r="686" spans="2:15" s="159" customFormat="1">
      <c r="B686" s="289" t="s">
        <v>126</v>
      </c>
      <c r="C686" s="289"/>
      <c r="D686" s="289"/>
      <c r="E686" s="289"/>
      <c r="F686" s="289"/>
      <c r="G686" s="289"/>
      <c r="H686" s="289"/>
      <c r="I686" s="289"/>
      <c r="J686" s="289"/>
      <c r="K686" s="289"/>
      <c r="L686" s="289"/>
    </row>
    <row r="687" spans="2:15" s="159" customFormat="1">
      <c r="B687" s="289" t="s">
        <v>127</v>
      </c>
      <c r="C687" s="289"/>
      <c r="D687" s="289"/>
      <c r="E687" s="289"/>
      <c r="F687" s="289"/>
      <c r="G687" s="289"/>
      <c r="H687" s="289"/>
      <c r="I687" s="289"/>
      <c r="J687" s="289"/>
      <c r="K687" s="289"/>
      <c r="L687" s="289"/>
    </row>
    <row r="688" spans="2:15" s="159" customFormat="1">
      <c r="B688" s="289" t="s">
        <v>327</v>
      </c>
      <c r="C688" s="289"/>
      <c r="D688" s="289"/>
      <c r="E688" s="289"/>
      <c r="F688" s="289"/>
      <c r="G688" s="289"/>
      <c r="H688" s="289"/>
      <c r="I688" s="289"/>
      <c r="J688" s="289"/>
      <c r="K688" s="289"/>
      <c r="L688" s="289"/>
    </row>
    <row r="689" spans="2:14" s="159" customFormat="1">
      <c r="N689" s="12"/>
    </row>
    <row r="690" spans="2:14" s="159" customFormat="1" ht="16.5" customHeight="1">
      <c r="B690" s="283" t="s">
        <v>29</v>
      </c>
      <c r="C690" s="283"/>
      <c r="D690" s="221" t="s">
        <v>30</v>
      </c>
      <c r="E690" s="284" t="s">
        <v>150</v>
      </c>
      <c r="F690" s="284"/>
      <c r="G690" s="284"/>
      <c r="H690" s="284"/>
      <c r="I690" s="284"/>
      <c r="J690" s="284"/>
      <c r="K690" s="284"/>
      <c r="L690" s="284"/>
    </row>
    <row r="691" spans="2:14" s="159" customFormat="1">
      <c r="B691" s="283"/>
      <c r="C691" s="283"/>
      <c r="D691" s="221" t="s">
        <v>31</v>
      </c>
      <c r="E691" s="284">
        <v>104021</v>
      </c>
      <c r="F691" s="284"/>
      <c r="G691" s="284"/>
      <c r="H691" s="284"/>
      <c r="I691" s="284"/>
      <c r="J691" s="284"/>
      <c r="K691" s="284"/>
      <c r="L691" s="284"/>
    </row>
    <row r="692" spans="2:14" s="159" customFormat="1">
      <c r="B692" s="255"/>
      <c r="C692" s="255"/>
      <c r="D692" s="255"/>
      <c r="E692" s="255"/>
      <c r="F692" s="255"/>
      <c r="G692" s="255"/>
      <c r="H692" s="255"/>
      <c r="I692" s="255"/>
      <c r="J692" s="255"/>
      <c r="K692" s="255"/>
      <c r="L692" s="255"/>
    </row>
    <row r="693" spans="2:14" s="159" customFormat="1" ht="16.5" customHeight="1">
      <c r="B693" s="283" t="s">
        <v>32</v>
      </c>
      <c r="C693" s="283"/>
      <c r="D693" s="221" t="s">
        <v>30</v>
      </c>
      <c r="E693" s="284" t="s">
        <v>150</v>
      </c>
      <c r="F693" s="284"/>
      <c r="G693" s="284"/>
      <c r="H693" s="284"/>
      <c r="I693" s="284"/>
      <c r="J693" s="284"/>
      <c r="K693" s="284"/>
      <c r="L693" s="284"/>
    </row>
    <row r="694" spans="2:14" s="159" customFormat="1">
      <c r="B694" s="283"/>
      <c r="C694" s="283"/>
      <c r="D694" s="221" t="s">
        <v>31</v>
      </c>
      <c r="E694" s="284">
        <v>104021</v>
      </c>
      <c r="F694" s="284"/>
      <c r="G694" s="284"/>
      <c r="H694" s="284"/>
      <c r="I694" s="284"/>
      <c r="J694" s="284"/>
      <c r="K694" s="284"/>
      <c r="L694" s="284"/>
    </row>
    <row r="695" spans="2:14" s="159" customFormat="1">
      <c r="B695" s="266"/>
      <c r="C695" s="266"/>
      <c r="D695" s="266"/>
      <c r="E695" s="266"/>
      <c r="F695" s="266"/>
      <c r="G695" s="266"/>
      <c r="H695" s="266"/>
      <c r="I695" s="266"/>
      <c r="J695" s="266"/>
      <c r="K695" s="266"/>
      <c r="L695" s="266"/>
    </row>
    <row r="696" spans="2:14" s="159" customFormat="1" ht="16.5" customHeight="1">
      <c r="B696" s="283" t="s">
        <v>33</v>
      </c>
      <c r="C696" s="283"/>
      <c r="D696" s="283"/>
      <c r="E696" s="284" t="s">
        <v>150</v>
      </c>
      <c r="F696" s="284"/>
      <c r="G696" s="284"/>
      <c r="H696" s="284"/>
      <c r="I696" s="284"/>
      <c r="J696" s="284"/>
      <c r="K696" s="284"/>
      <c r="L696" s="284"/>
    </row>
    <row r="697" spans="2:14" s="159" customFormat="1">
      <c r="B697" s="255"/>
      <c r="C697" s="255"/>
      <c r="D697" s="255"/>
      <c r="E697" s="255"/>
      <c r="F697" s="255"/>
      <c r="G697" s="255"/>
      <c r="H697" s="255"/>
      <c r="I697" s="255"/>
      <c r="J697" s="255"/>
      <c r="K697" s="255"/>
      <c r="L697" s="255"/>
    </row>
    <row r="698" spans="2:14" s="159" customFormat="1" ht="16.5" customHeight="1">
      <c r="B698" s="283" t="s">
        <v>34</v>
      </c>
      <c r="C698" s="283"/>
      <c r="D698" s="283"/>
      <c r="E698" s="284">
        <v>1006</v>
      </c>
      <c r="F698" s="284"/>
      <c r="G698" s="284"/>
      <c r="H698" s="284"/>
      <c r="I698" s="284"/>
      <c r="J698" s="284"/>
      <c r="K698" s="284"/>
      <c r="L698" s="284"/>
    </row>
    <row r="699" spans="2:14" s="159" customFormat="1">
      <c r="B699" s="266"/>
      <c r="C699" s="266"/>
      <c r="D699" s="266"/>
      <c r="E699" s="266"/>
      <c r="F699" s="266"/>
      <c r="G699" s="266"/>
      <c r="H699" s="266"/>
      <c r="I699" s="266"/>
      <c r="J699" s="266"/>
      <c r="K699" s="266"/>
      <c r="L699" s="266"/>
    </row>
    <row r="700" spans="2:14" s="159" customFormat="1" ht="16.5" customHeight="1">
      <c r="B700" s="283" t="s">
        <v>35</v>
      </c>
      <c r="C700" s="283"/>
      <c r="D700" s="283"/>
      <c r="E700" s="284">
        <v>1</v>
      </c>
      <c r="F700" s="284"/>
      <c r="G700" s="284"/>
      <c r="H700" s="284"/>
      <c r="I700" s="284"/>
      <c r="J700" s="284"/>
      <c r="K700" s="284"/>
      <c r="L700" s="284"/>
    </row>
    <row r="701" spans="2:14" s="159" customFormat="1">
      <c r="B701" s="255"/>
      <c r="C701" s="255"/>
      <c r="D701" s="255"/>
      <c r="E701" s="255"/>
      <c r="F701" s="255"/>
      <c r="G701" s="255"/>
      <c r="H701" s="255"/>
      <c r="I701" s="255"/>
      <c r="J701" s="255"/>
      <c r="K701" s="255"/>
      <c r="L701" s="255"/>
    </row>
    <row r="702" spans="2:14" s="159" customFormat="1" ht="16.5" customHeight="1">
      <c r="B702" s="286" t="s">
        <v>36</v>
      </c>
      <c r="C702" s="286"/>
      <c r="D702" s="221" t="s">
        <v>37</v>
      </c>
      <c r="E702" s="290" t="s">
        <v>148</v>
      </c>
      <c r="F702" s="290"/>
      <c r="G702" s="290"/>
      <c r="H702" s="290"/>
      <c r="I702" s="290"/>
      <c r="J702" s="290"/>
      <c r="K702" s="290"/>
      <c r="L702" s="290"/>
    </row>
    <row r="703" spans="2:14" s="159" customFormat="1">
      <c r="B703" s="286"/>
      <c r="C703" s="286"/>
      <c r="D703" s="221" t="s">
        <v>38</v>
      </c>
      <c r="E703" s="290" t="s">
        <v>225</v>
      </c>
      <c r="F703" s="290"/>
      <c r="G703" s="290"/>
      <c r="H703" s="290"/>
      <c r="I703" s="290"/>
      <c r="J703" s="290"/>
      <c r="K703" s="290"/>
      <c r="L703" s="290"/>
    </row>
    <row r="704" spans="2:14" s="159" customFormat="1">
      <c r="B704" s="286"/>
      <c r="C704" s="286"/>
      <c r="D704" s="221" t="s">
        <v>39</v>
      </c>
      <c r="E704" s="290" t="s">
        <v>148</v>
      </c>
      <c r="F704" s="290"/>
      <c r="G704" s="290"/>
      <c r="H704" s="290"/>
      <c r="I704" s="290"/>
      <c r="J704" s="290"/>
      <c r="K704" s="290"/>
      <c r="L704" s="290"/>
    </row>
    <row r="705" spans="2:15" s="159" customFormat="1">
      <c r="B705" s="255"/>
      <c r="C705" s="255"/>
      <c r="D705" s="255"/>
      <c r="E705" s="255"/>
      <c r="F705" s="255"/>
      <c r="G705" s="255"/>
      <c r="H705" s="255"/>
      <c r="I705" s="255"/>
      <c r="J705" s="255"/>
      <c r="K705" s="255"/>
      <c r="L705" s="255"/>
    </row>
    <row r="706" spans="2:15" s="159" customFormat="1" ht="27" customHeight="1">
      <c r="B706" s="256" t="s">
        <v>40</v>
      </c>
      <c r="C706" s="257"/>
      <c r="D706" s="221" t="s">
        <v>41</v>
      </c>
      <c r="E706" s="262" t="s">
        <v>224</v>
      </c>
      <c r="F706" s="263"/>
      <c r="G706" s="263"/>
      <c r="H706" s="263"/>
      <c r="I706" s="263"/>
      <c r="J706" s="263"/>
      <c r="K706" s="263"/>
      <c r="L706" s="264"/>
    </row>
    <row r="707" spans="2:15" s="159" customFormat="1" ht="27">
      <c r="B707" s="258"/>
      <c r="C707" s="259"/>
      <c r="D707" s="221" t="s">
        <v>42</v>
      </c>
      <c r="E707" s="284">
        <v>1006</v>
      </c>
      <c r="F707" s="284"/>
      <c r="G707" s="284"/>
      <c r="H707" s="284"/>
      <c r="I707" s="284"/>
      <c r="J707" s="284"/>
      <c r="K707" s="284"/>
      <c r="L707" s="284"/>
    </row>
    <row r="708" spans="2:15" s="159" customFormat="1" ht="27" customHeight="1">
      <c r="B708" s="258"/>
      <c r="C708" s="259"/>
      <c r="D708" s="221" t="s">
        <v>43</v>
      </c>
      <c r="E708" s="262" t="s">
        <v>234</v>
      </c>
      <c r="F708" s="263"/>
      <c r="G708" s="263"/>
      <c r="H708" s="263"/>
      <c r="I708" s="263"/>
      <c r="J708" s="263"/>
      <c r="K708" s="263"/>
      <c r="L708" s="264"/>
    </row>
    <row r="709" spans="2:15" s="159" customFormat="1" ht="27">
      <c r="B709" s="260"/>
      <c r="C709" s="261"/>
      <c r="D709" s="221" t="s">
        <v>44</v>
      </c>
      <c r="E709" s="284">
        <v>13003</v>
      </c>
      <c r="F709" s="284"/>
      <c r="G709" s="284"/>
      <c r="H709" s="284"/>
      <c r="I709" s="284"/>
      <c r="J709" s="284"/>
      <c r="K709" s="284"/>
      <c r="L709" s="284"/>
    </row>
    <row r="710" spans="2:15" s="159" customFormat="1">
      <c r="B710" s="255"/>
      <c r="C710" s="255"/>
      <c r="D710" s="255"/>
      <c r="E710" s="255"/>
      <c r="F710" s="255"/>
      <c r="G710" s="255"/>
      <c r="H710" s="255"/>
      <c r="I710" s="255"/>
      <c r="J710" s="255"/>
      <c r="K710" s="255"/>
      <c r="L710" s="255"/>
    </row>
    <row r="711" spans="2:15" s="159" customFormat="1" ht="16.5" customHeight="1">
      <c r="B711" s="283" t="s">
        <v>45</v>
      </c>
      <c r="C711" s="283"/>
      <c r="D711" s="283"/>
      <c r="E711" s="284" t="s">
        <v>154</v>
      </c>
      <c r="F711" s="284"/>
      <c r="G711" s="284"/>
      <c r="H711" s="284"/>
      <c r="I711" s="284"/>
      <c r="J711" s="284"/>
      <c r="K711" s="284"/>
      <c r="L711" s="284"/>
    </row>
    <row r="712" spans="2:15" s="159" customFormat="1"/>
    <row r="713" spans="2:15" s="159" customFormat="1" ht="40.5" customHeight="1">
      <c r="B713" s="282" t="s">
        <v>50</v>
      </c>
      <c r="C713" s="285" t="s">
        <v>1</v>
      </c>
      <c r="D713" s="285"/>
      <c r="E713" s="282" t="s">
        <v>49</v>
      </c>
      <c r="F713" s="282" t="s">
        <v>3</v>
      </c>
      <c r="G713" s="282"/>
      <c r="H713" s="282"/>
      <c r="I713" s="282" t="s">
        <v>47</v>
      </c>
      <c r="J713" s="282" t="s">
        <v>4</v>
      </c>
      <c r="K713" s="282" t="s">
        <v>5</v>
      </c>
      <c r="L713" s="282" t="s">
        <v>6</v>
      </c>
      <c r="M713" s="282" t="s">
        <v>46</v>
      </c>
      <c r="N713" s="282"/>
      <c r="O713" s="282" t="s">
        <v>7</v>
      </c>
    </row>
    <row r="714" spans="2:15" s="159" customFormat="1" ht="77.25" customHeight="1">
      <c r="B714" s="282"/>
      <c r="C714" s="220" t="s">
        <v>8</v>
      </c>
      <c r="D714" s="218" t="s">
        <v>0</v>
      </c>
      <c r="E714" s="282"/>
      <c r="F714" s="218" t="s">
        <v>48</v>
      </c>
      <c r="G714" s="218" t="s">
        <v>9</v>
      </c>
      <c r="H714" s="218" t="s">
        <v>10</v>
      </c>
      <c r="I714" s="282"/>
      <c r="J714" s="282"/>
      <c r="K714" s="282"/>
      <c r="L714" s="282"/>
      <c r="M714" s="218" t="s">
        <v>11</v>
      </c>
      <c r="N714" s="218" t="s">
        <v>12</v>
      </c>
      <c r="O714" s="282"/>
    </row>
    <row r="715" spans="2:15" s="159" customFormat="1">
      <c r="B715" s="222" t="s">
        <v>13</v>
      </c>
      <c r="C715" s="222" t="s">
        <v>14</v>
      </c>
      <c r="D715" s="222" t="s">
        <v>15</v>
      </c>
      <c r="E715" s="222" t="s">
        <v>16</v>
      </c>
      <c r="F715" s="222" t="s">
        <v>17</v>
      </c>
      <c r="G715" s="222" t="s">
        <v>18</v>
      </c>
      <c r="H715" s="222" t="s">
        <v>19</v>
      </c>
      <c r="I715" s="222" t="s">
        <v>20</v>
      </c>
      <c r="J715" s="222" t="s">
        <v>21</v>
      </c>
      <c r="K715" s="222" t="s">
        <v>22</v>
      </c>
      <c r="L715" s="222" t="s">
        <v>23</v>
      </c>
      <c r="M715" s="222" t="s">
        <v>24</v>
      </c>
      <c r="N715" s="222" t="s">
        <v>25</v>
      </c>
      <c r="O715" s="222" t="s">
        <v>26</v>
      </c>
    </row>
    <row r="716" spans="2:15" s="159" customFormat="1">
      <c r="B716" s="4">
        <v>1100000</v>
      </c>
      <c r="C716" s="5" t="s">
        <v>76</v>
      </c>
      <c r="D716" s="4" t="s">
        <v>28</v>
      </c>
      <c r="E716" s="198">
        <f>E717</f>
        <v>4393.3</v>
      </c>
      <c r="F716" s="199"/>
      <c r="G716" s="233">
        <f t="shared" ref="G716:H716" si="58">G717</f>
        <v>0</v>
      </c>
      <c r="H716" s="198">
        <f t="shared" si="58"/>
        <v>631.70000000000005</v>
      </c>
      <c r="I716" s="198">
        <f t="shared" ref="I716:I720" si="59">E716+F716+G716+H716</f>
        <v>5025</v>
      </c>
      <c r="J716" s="198">
        <f>J717</f>
        <v>4854.3</v>
      </c>
      <c r="K716" s="198">
        <f t="shared" ref="K716:L716" si="60">K717</f>
        <v>4854.3</v>
      </c>
      <c r="L716" s="198">
        <f t="shared" si="60"/>
        <v>4854.3</v>
      </c>
      <c r="M716" s="160"/>
      <c r="N716" s="160"/>
      <c r="O716" s="160"/>
    </row>
    <row r="717" spans="2:15" s="159" customFormat="1">
      <c r="B717" s="4">
        <v>1130000</v>
      </c>
      <c r="C717" s="5" t="s">
        <v>57</v>
      </c>
      <c r="D717" s="4" t="s">
        <v>28</v>
      </c>
      <c r="E717" s="198">
        <v>4393.3</v>
      </c>
      <c r="F717" s="200"/>
      <c r="G717" s="233"/>
      <c r="H717" s="198">
        <v>631.70000000000005</v>
      </c>
      <c r="I717" s="198">
        <f>E717+F717+G717+H717</f>
        <v>5025</v>
      </c>
      <c r="J717" s="198">
        <f>J718+J719</f>
        <v>4854.3</v>
      </c>
      <c r="K717" s="198">
        <f>K718+K719</f>
        <v>4854.3</v>
      </c>
      <c r="L717" s="198">
        <f>L718+L719</f>
        <v>4854.3</v>
      </c>
      <c r="M717" s="160"/>
      <c r="N717" s="160"/>
      <c r="O717" s="160"/>
    </row>
    <row r="718" spans="2:15" s="159" customFormat="1">
      <c r="B718" s="4">
        <v>1130100</v>
      </c>
      <c r="C718" s="5" t="s">
        <v>109</v>
      </c>
      <c r="D718" s="4">
        <v>441100</v>
      </c>
      <c r="E718" s="198"/>
      <c r="F718" s="200"/>
      <c r="G718" s="234"/>
      <c r="H718" s="200"/>
      <c r="I718" s="198"/>
      <c r="J718" s="198">
        <v>4854.3</v>
      </c>
      <c r="K718" s="198">
        <v>4854.3</v>
      </c>
      <c r="L718" s="198">
        <v>4854.3</v>
      </c>
      <c r="M718" s="160"/>
      <c r="N718" s="160"/>
      <c r="O718" s="160"/>
    </row>
    <row r="719" spans="2:15" s="159" customFormat="1">
      <c r="B719" s="4">
        <v>1130400</v>
      </c>
      <c r="C719" s="5" t="s">
        <v>112</v>
      </c>
      <c r="D719" s="4">
        <v>442200</v>
      </c>
      <c r="E719" s="198"/>
      <c r="F719" s="200"/>
      <c r="G719" s="234"/>
      <c r="H719" s="200"/>
      <c r="I719" s="198"/>
      <c r="J719" s="25"/>
      <c r="K719" s="25"/>
      <c r="L719" s="25"/>
      <c r="M719" s="160"/>
      <c r="N719" s="160"/>
      <c r="O719" s="160"/>
    </row>
    <row r="720" spans="2:15" s="159" customFormat="1">
      <c r="B720" s="4">
        <v>1000000</v>
      </c>
      <c r="C720" s="4" t="s">
        <v>214</v>
      </c>
      <c r="D720" s="4"/>
      <c r="E720" s="198">
        <f>E716</f>
        <v>4393.3</v>
      </c>
      <c r="F720" s="199"/>
      <c r="G720" s="233">
        <f t="shared" ref="G720:H720" si="61">G716</f>
        <v>0</v>
      </c>
      <c r="H720" s="198">
        <f t="shared" si="61"/>
        <v>631.70000000000005</v>
      </c>
      <c r="I720" s="198">
        <f t="shared" si="59"/>
        <v>5025</v>
      </c>
      <c r="J720" s="198">
        <f>J716</f>
        <v>4854.3</v>
      </c>
      <c r="K720" s="198">
        <f t="shared" ref="K720:L720" si="62">K716</f>
        <v>4854.3</v>
      </c>
      <c r="L720" s="198">
        <f t="shared" si="62"/>
        <v>4854.3</v>
      </c>
      <c r="M720" s="160"/>
      <c r="N720" s="160"/>
      <c r="O720" s="160"/>
    </row>
    <row r="721" spans="2:15" s="159" customFormat="1">
      <c r="B721" s="56"/>
      <c r="C721" s="56"/>
      <c r="D721" s="56"/>
      <c r="E721" s="227"/>
      <c r="F721" s="232"/>
      <c r="G721" s="232"/>
      <c r="H721" s="227"/>
      <c r="I721" s="227"/>
      <c r="J721" s="227"/>
      <c r="K721" s="227"/>
      <c r="L721" s="227"/>
      <c r="M721" s="58"/>
      <c r="N721" s="58"/>
      <c r="O721" s="58"/>
    </row>
    <row r="722" spans="2:15" s="159" customFormat="1"/>
    <row r="723" spans="2:15" s="159" customFormat="1" ht="16.5" customHeight="1">
      <c r="C723" s="161" t="s">
        <v>329</v>
      </c>
      <c r="D723" s="253" t="s">
        <v>70</v>
      </c>
      <c r="E723" s="253"/>
      <c r="F723" s="253"/>
      <c r="G723" s="252" t="s">
        <v>71</v>
      </c>
      <c r="H723" s="252"/>
      <c r="J723" s="254" t="s">
        <v>155</v>
      </c>
      <c r="K723" s="254"/>
      <c r="L723" s="254"/>
    </row>
    <row r="724" spans="2:15" s="159" customFormat="1" ht="16.5" customHeight="1">
      <c r="C724" s="8"/>
      <c r="D724" s="8"/>
      <c r="E724" s="1"/>
      <c r="G724" s="252" t="s">
        <v>72</v>
      </c>
      <c r="H724" s="252"/>
      <c r="J724" s="252" t="s">
        <v>73</v>
      </c>
      <c r="K724" s="252"/>
      <c r="L724" s="252"/>
    </row>
    <row r="725" spans="2:15" s="159" customFormat="1">
      <c r="C725" s="216" t="s">
        <v>74</v>
      </c>
      <c r="D725" s="8"/>
      <c r="E725" s="8"/>
      <c r="F725" s="8"/>
      <c r="G725" s="8"/>
      <c r="H725" s="8"/>
      <c r="I725" s="8"/>
    </row>
    <row r="726" spans="2:15" s="159" customFormat="1" ht="16.5" customHeight="1">
      <c r="C726" s="8"/>
      <c r="D726" s="253" t="s">
        <v>75</v>
      </c>
      <c r="E726" s="253"/>
      <c r="F726" s="253"/>
      <c r="G726" s="252" t="s">
        <v>71</v>
      </c>
      <c r="H726" s="252"/>
      <c r="I726" s="7"/>
      <c r="J726" s="254" t="s">
        <v>242</v>
      </c>
      <c r="K726" s="254"/>
      <c r="L726" s="254"/>
    </row>
    <row r="727" spans="2:15" s="159" customFormat="1" ht="16.5" customHeight="1">
      <c r="C727" s="8"/>
      <c r="D727" s="8"/>
      <c r="E727" s="8"/>
      <c r="F727" s="7"/>
      <c r="G727" s="252" t="s">
        <v>72</v>
      </c>
      <c r="H727" s="252"/>
      <c r="I727" s="7"/>
      <c r="J727" s="252" t="s">
        <v>73</v>
      </c>
      <c r="K727" s="252"/>
      <c r="L727" s="252"/>
    </row>
  </sheetData>
  <mergeCells count="756">
    <mergeCell ref="B710:L710"/>
    <mergeCell ref="D726:F726"/>
    <mergeCell ref="G726:H726"/>
    <mergeCell ref="J726:L726"/>
    <mergeCell ref="G727:H727"/>
    <mergeCell ref="J727:L727"/>
    <mergeCell ref="B711:D711"/>
    <mergeCell ref="E711:L711"/>
    <mergeCell ref="B713:B714"/>
    <mergeCell ref="C713:D713"/>
    <mergeCell ref="E713:E714"/>
    <mergeCell ref="F713:H713"/>
    <mergeCell ref="I713:I714"/>
    <mergeCell ref="J713:J714"/>
    <mergeCell ref="K713:K714"/>
    <mergeCell ref="L713:L714"/>
    <mergeCell ref="E691:L691"/>
    <mergeCell ref="M713:N713"/>
    <mergeCell ref="O713:O714"/>
    <mergeCell ref="D723:F723"/>
    <mergeCell ref="G723:H723"/>
    <mergeCell ref="J723:L723"/>
    <mergeCell ref="G724:H724"/>
    <mergeCell ref="J724:L724"/>
    <mergeCell ref="B698:D698"/>
    <mergeCell ref="E698:L698"/>
    <mergeCell ref="B699:L699"/>
    <mergeCell ref="B700:D700"/>
    <mergeCell ref="E700:L700"/>
    <mergeCell ref="B701:L701"/>
    <mergeCell ref="B702:C704"/>
    <mergeCell ref="E702:L702"/>
    <mergeCell ref="E703:L703"/>
    <mergeCell ref="E704:L704"/>
    <mergeCell ref="B705:L705"/>
    <mergeCell ref="B706:C709"/>
    <mergeCell ref="E706:L706"/>
    <mergeCell ref="E707:L707"/>
    <mergeCell ref="E708:L708"/>
    <mergeCell ref="E709:L709"/>
    <mergeCell ref="B692:L692"/>
    <mergeCell ref="B693:C694"/>
    <mergeCell ref="E693:L693"/>
    <mergeCell ref="E694:L694"/>
    <mergeCell ref="B695:L695"/>
    <mergeCell ref="B696:D696"/>
    <mergeCell ref="E696:L696"/>
    <mergeCell ref="B697:L697"/>
    <mergeCell ref="B665:B666"/>
    <mergeCell ref="C665:D665"/>
    <mergeCell ref="E665:E666"/>
    <mergeCell ref="F665:H665"/>
    <mergeCell ref="I665:I666"/>
    <mergeCell ref="J665:J666"/>
    <mergeCell ref="K665:K666"/>
    <mergeCell ref="L665:L666"/>
    <mergeCell ref="G682:H682"/>
    <mergeCell ref="J682:L682"/>
    <mergeCell ref="J684:L684"/>
    <mergeCell ref="B686:L686"/>
    <mergeCell ref="B687:L687"/>
    <mergeCell ref="B688:L688"/>
    <mergeCell ref="B690:C691"/>
    <mergeCell ref="E690:L690"/>
    <mergeCell ref="M665:N665"/>
    <mergeCell ref="O665:O666"/>
    <mergeCell ref="D678:F678"/>
    <mergeCell ref="G678:H678"/>
    <mergeCell ref="J678:L678"/>
    <mergeCell ref="G679:H679"/>
    <mergeCell ref="J679:L679"/>
    <mergeCell ref="D681:F681"/>
    <mergeCell ref="G681:H681"/>
    <mergeCell ref="J681:L681"/>
    <mergeCell ref="B651:L651"/>
    <mergeCell ref="B652:D652"/>
    <mergeCell ref="E652:L652"/>
    <mergeCell ref="B653:L653"/>
    <mergeCell ref="B654:C656"/>
    <mergeCell ref="E654:L654"/>
    <mergeCell ref="E655:L655"/>
    <mergeCell ref="E656:L656"/>
    <mergeCell ref="B657:L657"/>
    <mergeCell ref="B658:C661"/>
    <mergeCell ref="E658:L658"/>
    <mergeCell ref="E659:L659"/>
    <mergeCell ref="E660:L660"/>
    <mergeCell ref="E661:L661"/>
    <mergeCell ref="B662:L662"/>
    <mergeCell ref="B663:D663"/>
    <mergeCell ref="E663:L663"/>
    <mergeCell ref="J636:L636"/>
    <mergeCell ref="B638:L638"/>
    <mergeCell ref="B639:L639"/>
    <mergeCell ref="B640:L640"/>
    <mergeCell ref="B642:C643"/>
    <mergeCell ref="E642:L642"/>
    <mergeCell ref="E643:L643"/>
    <mergeCell ref="B644:L644"/>
    <mergeCell ref="B645:C646"/>
    <mergeCell ref="E645:L645"/>
    <mergeCell ref="E646:L646"/>
    <mergeCell ref="B647:L647"/>
    <mergeCell ref="B648:D648"/>
    <mergeCell ref="E648:L648"/>
    <mergeCell ref="B649:L649"/>
    <mergeCell ref="B650:D650"/>
    <mergeCell ref="E650:L650"/>
    <mergeCell ref="E222:L222"/>
    <mergeCell ref="B223:L223"/>
    <mergeCell ref="B219:C222"/>
    <mergeCell ref="E219:L219"/>
    <mergeCell ref="E216:L216"/>
    <mergeCell ref="B215:C217"/>
    <mergeCell ref="E215:L215"/>
    <mergeCell ref="E217:L217"/>
    <mergeCell ref="B218:L218"/>
    <mergeCell ref="G239:H239"/>
    <mergeCell ref="J239:L239"/>
    <mergeCell ref="J197:L197"/>
    <mergeCell ref="B210:L210"/>
    <mergeCell ref="E211:L211"/>
    <mergeCell ref="O226:O227"/>
    <mergeCell ref="D235:F235"/>
    <mergeCell ref="G235:H235"/>
    <mergeCell ref="J235:L235"/>
    <mergeCell ref="G236:H236"/>
    <mergeCell ref="J236:L236"/>
    <mergeCell ref="F226:H226"/>
    <mergeCell ref="I226:I227"/>
    <mergeCell ref="J226:J227"/>
    <mergeCell ref="K226:K227"/>
    <mergeCell ref="L226:L227"/>
    <mergeCell ref="M226:N226"/>
    <mergeCell ref="C226:D226"/>
    <mergeCell ref="E226:E227"/>
    <mergeCell ref="E206:L206"/>
    <mergeCell ref="E207:L207"/>
    <mergeCell ref="B208:L208"/>
    <mergeCell ref="B209:D209"/>
    <mergeCell ref="B211:D211"/>
    <mergeCell ref="B212:L212"/>
    <mergeCell ref="B199:L199"/>
    <mergeCell ref="B200:L200"/>
    <mergeCell ref="B201:L201"/>
    <mergeCell ref="B205:L205"/>
    <mergeCell ref="E209:L209"/>
    <mergeCell ref="B203:C204"/>
    <mergeCell ref="E203:L203"/>
    <mergeCell ref="G95:H95"/>
    <mergeCell ref="J95:L95"/>
    <mergeCell ref="B31:B32"/>
    <mergeCell ref="C31:D31"/>
    <mergeCell ref="E31:E32"/>
    <mergeCell ref="F31:H31"/>
    <mergeCell ref="I31:I32"/>
    <mergeCell ref="J31:J32"/>
    <mergeCell ref="K31:K32"/>
    <mergeCell ref="L31:L32"/>
    <mergeCell ref="B108:C109"/>
    <mergeCell ref="M31:N31"/>
    <mergeCell ref="O31:O32"/>
    <mergeCell ref="D91:F91"/>
    <mergeCell ref="G91:H91"/>
    <mergeCell ref="J91:L91"/>
    <mergeCell ref="G92:H92"/>
    <mergeCell ref="J92:L92"/>
    <mergeCell ref="D94:F94"/>
    <mergeCell ref="G94:H94"/>
    <mergeCell ref="J94:L94"/>
    <mergeCell ref="B16:L16"/>
    <mergeCell ref="B17:D17"/>
    <mergeCell ref="E17:L17"/>
    <mergeCell ref="B18:L18"/>
    <mergeCell ref="B19:C21"/>
    <mergeCell ref="E19:L19"/>
    <mergeCell ref="E20:L20"/>
    <mergeCell ref="E21:L21"/>
    <mergeCell ref="B22:L22"/>
    <mergeCell ref="B23:C26"/>
    <mergeCell ref="E23:L23"/>
    <mergeCell ref="E24:L24"/>
    <mergeCell ref="E25:L25"/>
    <mergeCell ref="E26:L26"/>
    <mergeCell ref="B27:L27"/>
    <mergeCell ref="B28:D28"/>
    <mergeCell ref="E28:L28"/>
    <mergeCell ref="J1:L1"/>
    <mergeCell ref="B3:L3"/>
    <mergeCell ref="B4:L4"/>
    <mergeCell ref="B5:L5"/>
    <mergeCell ref="B7:C8"/>
    <mergeCell ref="E7:L7"/>
    <mergeCell ref="E8:L8"/>
    <mergeCell ref="B9:L9"/>
    <mergeCell ref="B10:C11"/>
    <mergeCell ref="E10:L10"/>
    <mergeCell ref="E11:L11"/>
    <mergeCell ref="B12:L12"/>
    <mergeCell ref="B13:D13"/>
    <mergeCell ref="E13:L13"/>
    <mergeCell ref="B14:L14"/>
    <mergeCell ref="B15:D15"/>
    <mergeCell ref="E15:L15"/>
    <mergeCell ref="G588:H588"/>
    <mergeCell ref="J588:L588"/>
    <mergeCell ref="M575:N575"/>
    <mergeCell ref="B572:L572"/>
    <mergeCell ref="B573:D573"/>
    <mergeCell ref="E573:L573"/>
    <mergeCell ref="B575:B576"/>
    <mergeCell ref="O575:O576"/>
    <mergeCell ref="D584:F584"/>
    <mergeCell ref="G584:H584"/>
    <mergeCell ref="J584:L584"/>
    <mergeCell ref="G585:H585"/>
    <mergeCell ref="J585:L585"/>
    <mergeCell ref="D587:F587"/>
    <mergeCell ref="G587:H587"/>
    <mergeCell ref="J587:L587"/>
    <mergeCell ref="C575:D575"/>
    <mergeCell ref="E575:E576"/>
    <mergeCell ref="F575:H575"/>
    <mergeCell ref="I575:I576"/>
    <mergeCell ref="J575:J576"/>
    <mergeCell ref="K575:K576"/>
    <mergeCell ref="L575:L576"/>
    <mergeCell ref="B563:L563"/>
    <mergeCell ref="B564:C566"/>
    <mergeCell ref="E564:L564"/>
    <mergeCell ref="E566:L566"/>
    <mergeCell ref="B567:L567"/>
    <mergeCell ref="B568:C571"/>
    <mergeCell ref="E568:L568"/>
    <mergeCell ref="E569:L569"/>
    <mergeCell ref="E570:L570"/>
    <mergeCell ref="E571:L571"/>
    <mergeCell ref="E565:L565"/>
    <mergeCell ref="B557:L557"/>
    <mergeCell ref="B558:D558"/>
    <mergeCell ref="E558:L558"/>
    <mergeCell ref="B559:L559"/>
    <mergeCell ref="B560:D560"/>
    <mergeCell ref="E560:L560"/>
    <mergeCell ref="B561:L561"/>
    <mergeCell ref="B562:D562"/>
    <mergeCell ref="E562:L562"/>
    <mergeCell ref="J546:L546"/>
    <mergeCell ref="B548:L548"/>
    <mergeCell ref="B549:L549"/>
    <mergeCell ref="E108:L108"/>
    <mergeCell ref="E109:L109"/>
    <mergeCell ref="B110:L110"/>
    <mergeCell ref="B115:L115"/>
    <mergeCell ref="B116:D116"/>
    <mergeCell ref="E116:L116"/>
    <mergeCell ref="B111:C112"/>
    <mergeCell ref="E111:L111"/>
    <mergeCell ref="E112:L112"/>
    <mergeCell ref="B113:L113"/>
    <mergeCell ref="B114:D114"/>
    <mergeCell ref="E114:L114"/>
    <mergeCell ref="E127:L127"/>
    <mergeCell ref="B119:L119"/>
    <mergeCell ref="B120:C122"/>
    <mergeCell ref="E120:L120"/>
    <mergeCell ref="E121:L121"/>
    <mergeCell ref="E122:L122"/>
    <mergeCell ref="B123:L123"/>
    <mergeCell ref="B124:C127"/>
    <mergeCell ref="G147:H147"/>
    <mergeCell ref="J147:L147"/>
    <mergeCell ref="B550:L550"/>
    <mergeCell ref="B552:C553"/>
    <mergeCell ref="E552:L552"/>
    <mergeCell ref="E553:L553"/>
    <mergeCell ref="B554:L554"/>
    <mergeCell ref="B555:C556"/>
    <mergeCell ref="E555:L555"/>
    <mergeCell ref="B117:L117"/>
    <mergeCell ref="B118:D118"/>
    <mergeCell ref="E118:L118"/>
    <mergeCell ref="B129:D129"/>
    <mergeCell ref="E129:L129"/>
    <mergeCell ref="B131:B132"/>
    <mergeCell ref="C131:D131"/>
    <mergeCell ref="E131:E132"/>
    <mergeCell ref="F131:H131"/>
    <mergeCell ref="I131:I132"/>
    <mergeCell ref="J131:J132"/>
    <mergeCell ref="K131:K132"/>
    <mergeCell ref="L131:L132"/>
    <mergeCell ref="B128:L128"/>
    <mergeCell ref="E124:L124"/>
    <mergeCell ref="E125:L125"/>
    <mergeCell ref="E126:L126"/>
    <mergeCell ref="B106:L106"/>
    <mergeCell ref="J102:L102"/>
    <mergeCell ref="B104:L104"/>
    <mergeCell ref="B105:L105"/>
    <mergeCell ref="G144:H144"/>
    <mergeCell ref="J144:L144"/>
    <mergeCell ref="D146:F146"/>
    <mergeCell ref="G146:H146"/>
    <mergeCell ref="J146:L146"/>
    <mergeCell ref="M131:N131"/>
    <mergeCell ref="O131:O132"/>
    <mergeCell ref="D143:F143"/>
    <mergeCell ref="G143:H143"/>
    <mergeCell ref="J143:L143"/>
    <mergeCell ref="J243:L243"/>
    <mergeCell ref="B245:L245"/>
    <mergeCell ref="B246:L246"/>
    <mergeCell ref="B247:L247"/>
    <mergeCell ref="B249:C250"/>
    <mergeCell ref="E249:L249"/>
    <mergeCell ref="E250:L250"/>
    <mergeCell ref="E204:L204"/>
    <mergeCell ref="B206:C207"/>
    <mergeCell ref="D238:F238"/>
    <mergeCell ref="G238:H238"/>
    <mergeCell ref="J238:L238"/>
    <mergeCell ref="E224:L224"/>
    <mergeCell ref="B224:D224"/>
    <mergeCell ref="B226:B227"/>
    <mergeCell ref="B213:D213"/>
    <mergeCell ref="E213:L213"/>
    <mergeCell ref="B214:L214"/>
    <mergeCell ref="E220:L220"/>
    <mergeCell ref="E221:L221"/>
    <mergeCell ref="J151:L151"/>
    <mergeCell ref="B153:L153"/>
    <mergeCell ref="B154:L154"/>
    <mergeCell ref="B155:L155"/>
    <mergeCell ref="B157:C158"/>
    <mergeCell ref="E157:L157"/>
    <mergeCell ref="E158:L158"/>
    <mergeCell ref="B251:L251"/>
    <mergeCell ref="B252:C253"/>
    <mergeCell ref="E252:L252"/>
    <mergeCell ref="E253:L253"/>
    <mergeCell ref="G196:H196"/>
    <mergeCell ref="J196:L196"/>
    <mergeCell ref="B180:B181"/>
    <mergeCell ref="C180:D180"/>
    <mergeCell ref="E180:E181"/>
    <mergeCell ref="F180:H180"/>
    <mergeCell ref="I180:I181"/>
    <mergeCell ref="J180:J181"/>
    <mergeCell ref="K180:K181"/>
    <mergeCell ref="L180:L181"/>
    <mergeCell ref="B159:L159"/>
    <mergeCell ref="B160:C161"/>
    <mergeCell ref="E160:L160"/>
    <mergeCell ref="B254:L254"/>
    <mergeCell ref="B255:D255"/>
    <mergeCell ref="E255:L255"/>
    <mergeCell ref="B256:L256"/>
    <mergeCell ref="B257:D257"/>
    <mergeCell ref="E257:L257"/>
    <mergeCell ref="B258:L258"/>
    <mergeCell ref="B259:D259"/>
    <mergeCell ref="E259:L259"/>
    <mergeCell ref="B260:L260"/>
    <mergeCell ref="B261:C263"/>
    <mergeCell ref="E261:L261"/>
    <mergeCell ref="E262:L262"/>
    <mergeCell ref="E263:L263"/>
    <mergeCell ref="B264:L264"/>
    <mergeCell ref="B265:C268"/>
    <mergeCell ref="E265:L265"/>
    <mergeCell ref="E266:L266"/>
    <mergeCell ref="E267:L267"/>
    <mergeCell ref="E268:L268"/>
    <mergeCell ref="B269:L269"/>
    <mergeCell ref="B270:D270"/>
    <mergeCell ref="E270:L270"/>
    <mergeCell ref="B272:B273"/>
    <mergeCell ref="C272:D272"/>
    <mergeCell ref="E272:E273"/>
    <mergeCell ref="F272:H272"/>
    <mergeCell ref="I272:I273"/>
    <mergeCell ref="J272:J273"/>
    <mergeCell ref="K272:K273"/>
    <mergeCell ref="L272:L273"/>
    <mergeCell ref="M272:N272"/>
    <mergeCell ref="O272:O273"/>
    <mergeCell ref="D281:F281"/>
    <mergeCell ref="G281:H281"/>
    <mergeCell ref="J281:L281"/>
    <mergeCell ref="G282:H282"/>
    <mergeCell ref="J282:L282"/>
    <mergeCell ref="D284:F284"/>
    <mergeCell ref="G284:H284"/>
    <mergeCell ref="J284:L284"/>
    <mergeCell ref="G285:H285"/>
    <mergeCell ref="J285:L285"/>
    <mergeCell ref="J291:L291"/>
    <mergeCell ref="B293:L293"/>
    <mergeCell ref="B294:L294"/>
    <mergeCell ref="B295:L295"/>
    <mergeCell ref="B297:C298"/>
    <mergeCell ref="E297:L297"/>
    <mergeCell ref="E298:L298"/>
    <mergeCell ref="B299:L299"/>
    <mergeCell ref="B300:C301"/>
    <mergeCell ref="E300:L300"/>
    <mergeCell ref="E301:L301"/>
    <mergeCell ref="B302:L302"/>
    <mergeCell ref="B303:D303"/>
    <mergeCell ref="E303:L303"/>
    <mergeCell ref="B304:L304"/>
    <mergeCell ref="B305:D305"/>
    <mergeCell ref="E305:L305"/>
    <mergeCell ref="B306:L306"/>
    <mergeCell ref="B307:D307"/>
    <mergeCell ref="E307:L307"/>
    <mergeCell ref="B308:L308"/>
    <mergeCell ref="B309:C311"/>
    <mergeCell ref="E309:L309"/>
    <mergeCell ref="E310:L310"/>
    <mergeCell ref="E311:L311"/>
    <mergeCell ref="B312:L312"/>
    <mergeCell ref="B313:C316"/>
    <mergeCell ref="E313:L313"/>
    <mergeCell ref="E314:L314"/>
    <mergeCell ref="E315:L315"/>
    <mergeCell ref="E316:L316"/>
    <mergeCell ref="B317:L317"/>
    <mergeCell ref="B318:D318"/>
    <mergeCell ref="E318:L318"/>
    <mergeCell ref="B320:B321"/>
    <mergeCell ref="C320:D320"/>
    <mergeCell ref="E320:E321"/>
    <mergeCell ref="F320:H320"/>
    <mergeCell ref="I320:I321"/>
    <mergeCell ref="J320:J321"/>
    <mergeCell ref="K320:K321"/>
    <mergeCell ref="L320:L321"/>
    <mergeCell ref="M320:N320"/>
    <mergeCell ref="O320:O321"/>
    <mergeCell ref="D332:F332"/>
    <mergeCell ref="G332:H332"/>
    <mergeCell ref="J332:L332"/>
    <mergeCell ref="G333:H333"/>
    <mergeCell ref="J333:L333"/>
    <mergeCell ref="D335:F335"/>
    <mergeCell ref="G335:H335"/>
    <mergeCell ref="J335:L335"/>
    <mergeCell ref="G336:H336"/>
    <mergeCell ref="J336:L336"/>
    <mergeCell ref="J342:L342"/>
    <mergeCell ref="B344:L344"/>
    <mergeCell ref="B345:L345"/>
    <mergeCell ref="B346:L346"/>
    <mergeCell ref="B348:C349"/>
    <mergeCell ref="E348:L348"/>
    <mergeCell ref="E349:L349"/>
    <mergeCell ref="B350:L350"/>
    <mergeCell ref="B351:C352"/>
    <mergeCell ref="E351:L351"/>
    <mergeCell ref="E352:L352"/>
    <mergeCell ref="B353:L353"/>
    <mergeCell ref="B354:D354"/>
    <mergeCell ref="E354:L354"/>
    <mergeCell ref="B355:L355"/>
    <mergeCell ref="B356:D356"/>
    <mergeCell ref="E356:L356"/>
    <mergeCell ref="B357:L357"/>
    <mergeCell ref="B358:D358"/>
    <mergeCell ref="E358:L358"/>
    <mergeCell ref="B359:L359"/>
    <mergeCell ref="B360:C362"/>
    <mergeCell ref="E360:L360"/>
    <mergeCell ref="E361:L361"/>
    <mergeCell ref="E362:L362"/>
    <mergeCell ref="B363:L363"/>
    <mergeCell ref="B364:C367"/>
    <mergeCell ref="E364:L364"/>
    <mergeCell ref="E365:L365"/>
    <mergeCell ref="E366:L366"/>
    <mergeCell ref="E367:L367"/>
    <mergeCell ref="B368:L368"/>
    <mergeCell ref="B369:D369"/>
    <mergeCell ref="E369:L369"/>
    <mergeCell ref="B371:B372"/>
    <mergeCell ref="C371:D371"/>
    <mergeCell ref="E371:E372"/>
    <mergeCell ref="F371:H371"/>
    <mergeCell ref="I371:I372"/>
    <mergeCell ref="J371:J372"/>
    <mergeCell ref="K371:K372"/>
    <mergeCell ref="L371:L372"/>
    <mergeCell ref="M371:N371"/>
    <mergeCell ref="O371:O372"/>
    <mergeCell ref="D380:F380"/>
    <mergeCell ref="G380:H380"/>
    <mergeCell ref="J380:L380"/>
    <mergeCell ref="G381:H381"/>
    <mergeCell ref="J381:L381"/>
    <mergeCell ref="D383:F383"/>
    <mergeCell ref="G383:H383"/>
    <mergeCell ref="J383:L383"/>
    <mergeCell ref="G384:H384"/>
    <mergeCell ref="J384:L384"/>
    <mergeCell ref="J393:L393"/>
    <mergeCell ref="B395:L395"/>
    <mergeCell ref="B396:L396"/>
    <mergeCell ref="B397:L397"/>
    <mergeCell ref="B399:C400"/>
    <mergeCell ref="E399:L399"/>
    <mergeCell ref="E400:L400"/>
    <mergeCell ref="B401:L401"/>
    <mergeCell ref="B402:C403"/>
    <mergeCell ref="E402:L402"/>
    <mergeCell ref="E403:L403"/>
    <mergeCell ref="B404:L404"/>
    <mergeCell ref="B405:D405"/>
    <mergeCell ref="E405:L405"/>
    <mergeCell ref="B406:L406"/>
    <mergeCell ref="B407:D407"/>
    <mergeCell ref="E407:L407"/>
    <mergeCell ref="B408:L408"/>
    <mergeCell ref="B409:D409"/>
    <mergeCell ref="E409:L409"/>
    <mergeCell ref="B410:L410"/>
    <mergeCell ref="B411:C413"/>
    <mergeCell ref="E411:L411"/>
    <mergeCell ref="E412:L412"/>
    <mergeCell ref="E413:L413"/>
    <mergeCell ref="B414:L414"/>
    <mergeCell ref="B415:C418"/>
    <mergeCell ref="E415:L415"/>
    <mergeCell ref="E416:L416"/>
    <mergeCell ref="E417:L417"/>
    <mergeCell ref="E418:L418"/>
    <mergeCell ref="B419:L419"/>
    <mergeCell ref="B420:D420"/>
    <mergeCell ref="E420:L420"/>
    <mergeCell ref="B422:B423"/>
    <mergeCell ref="C422:D422"/>
    <mergeCell ref="E422:E423"/>
    <mergeCell ref="F422:H422"/>
    <mergeCell ref="I422:I423"/>
    <mergeCell ref="J422:J423"/>
    <mergeCell ref="K422:K423"/>
    <mergeCell ref="L422:L423"/>
    <mergeCell ref="M422:N422"/>
    <mergeCell ref="O422:O423"/>
    <mergeCell ref="D434:F434"/>
    <mergeCell ref="G434:H434"/>
    <mergeCell ref="J434:L434"/>
    <mergeCell ref="G435:H435"/>
    <mergeCell ref="J435:L435"/>
    <mergeCell ref="D437:F437"/>
    <mergeCell ref="G437:H437"/>
    <mergeCell ref="J437:L437"/>
    <mergeCell ref="G438:H438"/>
    <mergeCell ref="J438:L438"/>
    <mergeCell ref="J444:L444"/>
    <mergeCell ref="B446:L446"/>
    <mergeCell ref="B447:L447"/>
    <mergeCell ref="B448:L448"/>
    <mergeCell ref="B450:C451"/>
    <mergeCell ref="E450:L450"/>
    <mergeCell ref="E451:L451"/>
    <mergeCell ref="B452:L452"/>
    <mergeCell ref="B453:C454"/>
    <mergeCell ref="E453:L453"/>
    <mergeCell ref="E454:L454"/>
    <mergeCell ref="B455:L455"/>
    <mergeCell ref="B456:D456"/>
    <mergeCell ref="E456:L456"/>
    <mergeCell ref="B457:L457"/>
    <mergeCell ref="B458:D458"/>
    <mergeCell ref="E458:L458"/>
    <mergeCell ref="B459:L459"/>
    <mergeCell ref="B460:D460"/>
    <mergeCell ref="E460:L460"/>
    <mergeCell ref="B461:L461"/>
    <mergeCell ref="B462:C464"/>
    <mergeCell ref="E462:L462"/>
    <mergeCell ref="E463:L463"/>
    <mergeCell ref="E464:L464"/>
    <mergeCell ref="B466:C469"/>
    <mergeCell ref="E466:L466"/>
    <mergeCell ref="E467:L467"/>
    <mergeCell ref="E468:L468"/>
    <mergeCell ref="E469:L469"/>
    <mergeCell ref="B465:L465"/>
    <mergeCell ref="B470:L470"/>
    <mergeCell ref="B471:D471"/>
    <mergeCell ref="E471:L471"/>
    <mergeCell ref="B473:B474"/>
    <mergeCell ref="C473:D473"/>
    <mergeCell ref="E473:E474"/>
    <mergeCell ref="F473:H473"/>
    <mergeCell ref="I473:I474"/>
    <mergeCell ref="J473:J474"/>
    <mergeCell ref="K473:K474"/>
    <mergeCell ref="L473:L474"/>
    <mergeCell ref="M473:N473"/>
    <mergeCell ref="O473:O474"/>
    <mergeCell ref="D484:F484"/>
    <mergeCell ref="G484:H484"/>
    <mergeCell ref="J484:L484"/>
    <mergeCell ref="G485:H485"/>
    <mergeCell ref="J485:L485"/>
    <mergeCell ref="D487:F487"/>
    <mergeCell ref="G487:H487"/>
    <mergeCell ref="J487:L487"/>
    <mergeCell ref="G488:H488"/>
    <mergeCell ref="J488:L488"/>
    <mergeCell ref="J494:L494"/>
    <mergeCell ref="B496:L496"/>
    <mergeCell ref="B497:L497"/>
    <mergeCell ref="B498:L498"/>
    <mergeCell ref="B500:C501"/>
    <mergeCell ref="E500:L500"/>
    <mergeCell ref="E501:L501"/>
    <mergeCell ref="B516:C519"/>
    <mergeCell ref="E516:L516"/>
    <mergeCell ref="E517:L517"/>
    <mergeCell ref="E518:L518"/>
    <mergeCell ref="E519:L519"/>
    <mergeCell ref="B520:L520"/>
    <mergeCell ref="B521:D521"/>
    <mergeCell ref="B502:L502"/>
    <mergeCell ref="B503:C504"/>
    <mergeCell ref="E503:L503"/>
    <mergeCell ref="E504:L504"/>
    <mergeCell ref="B505:L505"/>
    <mergeCell ref="B506:D506"/>
    <mergeCell ref="E506:L506"/>
    <mergeCell ref="B507:L507"/>
    <mergeCell ref="B508:D508"/>
    <mergeCell ref="E508:L508"/>
    <mergeCell ref="B509:L509"/>
    <mergeCell ref="B510:D510"/>
    <mergeCell ref="E510:L510"/>
    <mergeCell ref="B511:L511"/>
    <mergeCell ref="B512:C514"/>
    <mergeCell ref="E512:L512"/>
    <mergeCell ref="E513:L513"/>
    <mergeCell ref="E514:L514"/>
    <mergeCell ref="B523:B524"/>
    <mergeCell ref="C523:D523"/>
    <mergeCell ref="E523:E524"/>
    <mergeCell ref="F523:H523"/>
    <mergeCell ref="I523:I524"/>
    <mergeCell ref="J523:J524"/>
    <mergeCell ref="K523:K524"/>
    <mergeCell ref="L523:L524"/>
    <mergeCell ref="B515:L515"/>
    <mergeCell ref="E597:L597"/>
    <mergeCell ref="E598:L598"/>
    <mergeCell ref="B599:L599"/>
    <mergeCell ref="B600:C601"/>
    <mergeCell ref="E600:L600"/>
    <mergeCell ref="E601:L601"/>
    <mergeCell ref="E521:L521"/>
    <mergeCell ref="J591:L591"/>
    <mergeCell ref="B593:L593"/>
    <mergeCell ref="E556:L556"/>
    <mergeCell ref="B602:L602"/>
    <mergeCell ref="M523:N523"/>
    <mergeCell ref="O523:O524"/>
    <mergeCell ref="D532:F532"/>
    <mergeCell ref="G532:H532"/>
    <mergeCell ref="J532:L532"/>
    <mergeCell ref="G533:H533"/>
    <mergeCell ref="J533:L533"/>
    <mergeCell ref="D535:F535"/>
    <mergeCell ref="G535:H535"/>
    <mergeCell ref="J535:L535"/>
    <mergeCell ref="G536:H536"/>
    <mergeCell ref="J536:L536"/>
    <mergeCell ref="B594:L594"/>
    <mergeCell ref="B595:L595"/>
    <mergeCell ref="B597:C598"/>
    <mergeCell ref="B603:D603"/>
    <mergeCell ref="E603:L603"/>
    <mergeCell ref="B604:L604"/>
    <mergeCell ref="B605:D605"/>
    <mergeCell ref="E605:L605"/>
    <mergeCell ref="B606:L606"/>
    <mergeCell ref="B607:D607"/>
    <mergeCell ref="E607:L607"/>
    <mergeCell ref="B608:L608"/>
    <mergeCell ref="B609:C611"/>
    <mergeCell ref="E609:L609"/>
    <mergeCell ref="E610:L610"/>
    <mergeCell ref="E611:L611"/>
    <mergeCell ref="B612:L612"/>
    <mergeCell ref="B613:C616"/>
    <mergeCell ref="E613:L613"/>
    <mergeCell ref="E614:L614"/>
    <mergeCell ref="E615:L615"/>
    <mergeCell ref="E616:L616"/>
    <mergeCell ref="B617:L617"/>
    <mergeCell ref="B618:D618"/>
    <mergeCell ref="E618:L618"/>
    <mergeCell ref="G633:H633"/>
    <mergeCell ref="J633:L633"/>
    <mergeCell ref="B620:B621"/>
    <mergeCell ref="C620:D620"/>
    <mergeCell ref="E620:E621"/>
    <mergeCell ref="F620:H620"/>
    <mergeCell ref="I620:I621"/>
    <mergeCell ref="J620:J621"/>
    <mergeCell ref="K620:K621"/>
    <mergeCell ref="L620:L621"/>
    <mergeCell ref="M620:N620"/>
    <mergeCell ref="O620:O621"/>
    <mergeCell ref="D629:F629"/>
    <mergeCell ref="G629:H629"/>
    <mergeCell ref="J629:L629"/>
    <mergeCell ref="G630:H630"/>
    <mergeCell ref="J630:L630"/>
    <mergeCell ref="D632:F632"/>
    <mergeCell ref="G632:H632"/>
    <mergeCell ref="J632:L632"/>
    <mergeCell ref="E161:L161"/>
    <mergeCell ref="B162:L162"/>
    <mergeCell ref="B163:D163"/>
    <mergeCell ref="E163:L163"/>
    <mergeCell ref="B164:L164"/>
    <mergeCell ref="B165:D165"/>
    <mergeCell ref="E165:L165"/>
    <mergeCell ref="B166:L166"/>
    <mergeCell ref="B167:D167"/>
    <mergeCell ref="E167:L167"/>
    <mergeCell ref="B168:L168"/>
    <mergeCell ref="B169:C171"/>
    <mergeCell ref="E169:L169"/>
    <mergeCell ref="E170:L170"/>
    <mergeCell ref="E171:L171"/>
    <mergeCell ref="M180:N180"/>
    <mergeCell ref="O180:O181"/>
    <mergeCell ref="D192:F192"/>
    <mergeCell ref="G192:H192"/>
    <mergeCell ref="J192:L192"/>
    <mergeCell ref="G193:H193"/>
    <mergeCell ref="J193:L193"/>
    <mergeCell ref="D195:F195"/>
    <mergeCell ref="G195:H195"/>
    <mergeCell ref="J195:L195"/>
    <mergeCell ref="B172:L172"/>
    <mergeCell ref="B173:C176"/>
    <mergeCell ref="E173:L173"/>
    <mergeCell ref="E174:L174"/>
    <mergeCell ref="E175:L175"/>
    <mergeCell ref="E176:L176"/>
    <mergeCell ref="B177:L177"/>
    <mergeCell ref="B178:D178"/>
    <mergeCell ref="E178:L178"/>
  </mergeCells>
  <pageMargins left="0.2" right="0.2" top="0.21" bottom="0.2" header="0.2" footer="0.2"/>
  <pageSetup paperSize="9" scale="5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7"/>
  <sheetViews>
    <sheetView topLeftCell="B1" zoomScale="120" zoomScaleNormal="120" workbookViewId="0">
      <selection activeCell="B877" sqref="B877:C877"/>
    </sheetView>
  </sheetViews>
  <sheetFormatPr defaultRowHeight="16.5"/>
  <cols>
    <col min="1" max="1" width="2" style="9" hidden="1" customWidth="1"/>
    <col min="2" max="2" width="28.85546875" style="9" customWidth="1"/>
    <col min="3" max="3" width="27" style="9" customWidth="1"/>
    <col min="4" max="4" width="19.28515625" style="9" customWidth="1"/>
    <col min="5" max="5" width="19.42578125" style="9" customWidth="1"/>
    <col min="6" max="6" width="18.7109375" style="9" customWidth="1"/>
    <col min="7" max="7" width="18.85546875" style="9" customWidth="1"/>
    <col min="8" max="8" width="19" style="9" customWidth="1"/>
    <col min="9" max="9" width="19.85546875" style="9" customWidth="1"/>
    <col min="10" max="10" width="45" style="9" customWidth="1"/>
    <col min="11" max="11" width="42.140625" style="9" customWidth="1"/>
    <col min="12" max="16384" width="9.140625" style="9"/>
  </cols>
  <sheetData>
    <row r="1" spans="2:10">
      <c r="H1" s="13"/>
      <c r="I1" s="288" t="s">
        <v>132</v>
      </c>
      <c r="J1" s="288"/>
    </row>
    <row r="2" spans="2:10">
      <c r="H2" s="13"/>
      <c r="I2" s="83"/>
      <c r="J2" s="83"/>
    </row>
    <row r="3" spans="2:10">
      <c r="B3" s="289" t="s">
        <v>126</v>
      </c>
      <c r="C3" s="289"/>
      <c r="D3" s="289"/>
      <c r="E3" s="289"/>
      <c r="F3" s="289"/>
      <c r="G3" s="289"/>
      <c r="H3" s="289"/>
      <c r="I3" s="289"/>
    </row>
    <row r="4" spans="2:10">
      <c r="B4" s="289" t="s">
        <v>133</v>
      </c>
      <c r="C4" s="289"/>
      <c r="D4" s="289"/>
      <c r="E4" s="289"/>
      <c r="F4" s="289"/>
      <c r="G4" s="289"/>
      <c r="H4" s="289"/>
      <c r="I4" s="289"/>
    </row>
    <row r="5" spans="2:10">
      <c r="B5" s="289" t="s">
        <v>328</v>
      </c>
      <c r="C5" s="289"/>
      <c r="D5" s="289"/>
      <c r="E5" s="289"/>
      <c r="F5" s="289"/>
      <c r="G5" s="289"/>
      <c r="H5" s="289"/>
      <c r="I5" s="289"/>
    </row>
    <row r="6" spans="2:10">
      <c r="B6" s="84"/>
      <c r="C6" s="84"/>
      <c r="D6" s="84"/>
      <c r="E6" s="84"/>
      <c r="F6" s="84"/>
      <c r="G6" s="84"/>
      <c r="H6" s="84"/>
      <c r="I6" s="84"/>
    </row>
    <row r="7" spans="2:10">
      <c r="B7" s="283" t="s">
        <v>29</v>
      </c>
      <c r="C7" s="34" t="s">
        <v>30</v>
      </c>
      <c r="D7" s="265" t="s">
        <v>150</v>
      </c>
      <c r="E7" s="266"/>
      <c r="F7" s="266"/>
      <c r="G7" s="266"/>
      <c r="H7" s="266"/>
      <c r="I7" s="267"/>
      <c r="J7" s="12"/>
    </row>
    <row r="8" spans="2:10">
      <c r="B8" s="283"/>
      <c r="C8" s="34" t="s">
        <v>31</v>
      </c>
      <c r="D8" s="284">
        <v>104021</v>
      </c>
      <c r="E8" s="284"/>
      <c r="F8" s="284"/>
      <c r="G8" s="284"/>
      <c r="H8" s="284"/>
      <c r="I8" s="284"/>
    </row>
    <row r="9" spans="2:10">
      <c r="B9" s="255"/>
      <c r="C9" s="255"/>
      <c r="D9" s="255"/>
      <c r="E9" s="255"/>
      <c r="F9" s="255"/>
      <c r="G9" s="255"/>
      <c r="H9" s="255"/>
      <c r="I9" s="255"/>
    </row>
    <row r="10" spans="2:10">
      <c r="B10" s="283" t="s">
        <v>32</v>
      </c>
      <c r="C10" s="34" t="s">
        <v>30</v>
      </c>
      <c r="D10" s="265" t="s">
        <v>150</v>
      </c>
      <c r="E10" s="266"/>
      <c r="F10" s="266"/>
      <c r="G10" s="266"/>
      <c r="H10" s="266"/>
      <c r="I10" s="267"/>
    </row>
    <row r="11" spans="2:10">
      <c r="B11" s="283"/>
      <c r="C11" s="34" t="s">
        <v>31</v>
      </c>
      <c r="D11" s="284">
        <v>104021</v>
      </c>
      <c r="E11" s="284"/>
      <c r="F11" s="284"/>
      <c r="G11" s="284"/>
      <c r="H11" s="284"/>
      <c r="I11" s="284"/>
    </row>
    <row r="12" spans="2:10">
      <c r="B12" s="266"/>
      <c r="C12" s="266"/>
      <c r="D12" s="266"/>
      <c r="E12" s="266"/>
      <c r="F12" s="266"/>
      <c r="G12" s="266"/>
      <c r="H12" s="266"/>
      <c r="I12" s="266"/>
    </row>
    <row r="13" spans="2:10">
      <c r="B13" s="283" t="s">
        <v>33</v>
      </c>
      <c r="C13" s="283"/>
      <c r="D13" s="265" t="s">
        <v>150</v>
      </c>
      <c r="E13" s="266"/>
      <c r="F13" s="266"/>
      <c r="G13" s="266"/>
      <c r="H13" s="266"/>
      <c r="I13" s="267"/>
    </row>
    <row r="14" spans="2:10">
      <c r="B14" s="255"/>
      <c r="C14" s="255"/>
      <c r="D14" s="302"/>
      <c r="E14" s="302"/>
      <c r="F14" s="302"/>
      <c r="G14" s="302"/>
      <c r="H14" s="302"/>
    </row>
    <row r="15" spans="2:10">
      <c r="B15" s="283" t="s">
        <v>34</v>
      </c>
      <c r="C15" s="283"/>
      <c r="D15" s="284">
        <v>1006</v>
      </c>
      <c r="E15" s="284"/>
      <c r="F15" s="284"/>
      <c r="G15" s="284"/>
      <c r="H15" s="284"/>
      <c r="I15" s="284"/>
    </row>
    <row r="16" spans="2:10">
      <c r="B16" s="266"/>
      <c r="C16" s="266"/>
      <c r="D16" s="266"/>
      <c r="E16" s="266"/>
      <c r="F16" s="266"/>
      <c r="G16" s="266"/>
      <c r="H16" s="266"/>
      <c r="I16" s="266"/>
    </row>
    <row r="17" spans="2:10">
      <c r="B17" s="286" t="s">
        <v>129</v>
      </c>
      <c r="C17" s="34" t="s">
        <v>37</v>
      </c>
      <c r="D17" s="290" t="s">
        <v>148</v>
      </c>
      <c r="E17" s="290"/>
      <c r="F17" s="290"/>
      <c r="G17" s="290"/>
      <c r="H17" s="290"/>
      <c r="I17" s="290"/>
    </row>
    <row r="18" spans="2:10">
      <c r="B18" s="286"/>
      <c r="C18" s="34" t="s">
        <v>38</v>
      </c>
      <c r="D18" s="277" t="s">
        <v>148</v>
      </c>
      <c r="E18" s="278"/>
      <c r="F18" s="278"/>
      <c r="G18" s="278"/>
      <c r="H18" s="278"/>
      <c r="I18" s="279"/>
    </row>
    <row r="19" spans="2:10">
      <c r="B19" s="286"/>
      <c r="C19" s="34" t="s">
        <v>39</v>
      </c>
      <c r="D19" s="290" t="s">
        <v>149</v>
      </c>
      <c r="E19" s="290"/>
      <c r="F19" s="290"/>
      <c r="G19" s="290"/>
      <c r="H19" s="290"/>
      <c r="I19" s="290"/>
    </row>
    <row r="20" spans="2:10">
      <c r="B20" s="255"/>
      <c r="C20" s="255"/>
      <c r="D20" s="302"/>
      <c r="E20" s="302"/>
      <c r="F20" s="302"/>
      <c r="G20" s="302"/>
      <c r="H20" s="302"/>
    </row>
    <row r="21" spans="2:10">
      <c r="B21" s="256" t="s">
        <v>130</v>
      </c>
      <c r="C21" s="34" t="s">
        <v>41</v>
      </c>
      <c r="D21" s="262" t="s">
        <v>224</v>
      </c>
      <c r="E21" s="263"/>
      <c r="F21" s="263"/>
      <c r="G21" s="263"/>
      <c r="H21" s="263"/>
      <c r="I21" s="264"/>
    </row>
    <row r="22" spans="2:10">
      <c r="B22" s="258"/>
      <c r="C22" s="34" t="s">
        <v>42</v>
      </c>
      <c r="D22" s="284">
        <v>1006</v>
      </c>
      <c r="E22" s="284"/>
      <c r="F22" s="284"/>
      <c r="G22" s="284"/>
      <c r="H22" s="284"/>
      <c r="I22" s="284"/>
    </row>
    <row r="23" spans="2:10">
      <c r="B23" s="258"/>
      <c r="C23" s="34" t="s">
        <v>43</v>
      </c>
      <c r="D23" s="262" t="s">
        <v>170</v>
      </c>
      <c r="E23" s="263"/>
      <c r="F23" s="263"/>
      <c r="G23" s="263"/>
      <c r="H23" s="263"/>
      <c r="I23" s="264"/>
    </row>
    <row r="24" spans="2:10">
      <c r="B24" s="260"/>
      <c r="C24" s="34" t="s">
        <v>44</v>
      </c>
      <c r="D24" s="284">
        <v>11003</v>
      </c>
      <c r="E24" s="284"/>
      <c r="F24" s="284"/>
      <c r="G24" s="284"/>
      <c r="H24" s="284"/>
      <c r="I24" s="284"/>
    </row>
    <row r="25" spans="2:10">
      <c r="B25" s="255"/>
      <c r="C25" s="255"/>
      <c r="D25" s="302"/>
      <c r="E25" s="302"/>
      <c r="F25" s="302"/>
      <c r="G25" s="302"/>
      <c r="H25" s="302"/>
    </row>
    <row r="26" spans="2:10">
      <c r="B26" s="283" t="s">
        <v>131</v>
      </c>
      <c r="C26" s="283"/>
      <c r="D26" s="284" t="s">
        <v>154</v>
      </c>
      <c r="E26" s="284"/>
      <c r="F26" s="284"/>
      <c r="G26" s="284"/>
      <c r="H26" s="284"/>
      <c r="I26" s="284"/>
    </row>
    <row r="27" spans="2:10">
      <c r="B27" s="87"/>
      <c r="C27" s="87"/>
      <c r="D27" s="88"/>
      <c r="E27" s="88"/>
      <c r="F27" s="88"/>
      <c r="G27" s="88"/>
      <c r="H27" s="88"/>
      <c r="I27" s="88"/>
    </row>
    <row r="28" spans="2:10" ht="1.5" customHeight="1"/>
    <row r="29" spans="2:10" ht="68.25" customHeight="1">
      <c r="B29" s="39"/>
      <c r="C29" s="39"/>
      <c r="D29" s="314" t="s">
        <v>134</v>
      </c>
      <c r="E29" s="315"/>
      <c r="F29" s="314" t="s">
        <v>135</v>
      </c>
      <c r="G29" s="315"/>
      <c r="H29" s="316" t="s">
        <v>136</v>
      </c>
      <c r="I29" s="316" t="s">
        <v>137</v>
      </c>
      <c r="J29" s="316" t="s">
        <v>138</v>
      </c>
    </row>
    <row r="30" spans="2:10" ht="45.75" customHeight="1">
      <c r="B30" s="34" t="s">
        <v>139</v>
      </c>
      <c r="C30" s="42">
        <v>1006</v>
      </c>
      <c r="D30" s="3" t="s">
        <v>2</v>
      </c>
      <c r="E30" s="3" t="s">
        <v>140</v>
      </c>
      <c r="F30" s="3" t="s">
        <v>2</v>
      </c>
      <c r="G30" s="3" t="s">
        <v>140</v>
      </c>
      <c r="H30" s="317"/>
      <c r="I30" s="317"/>
      <c r="J30" s="317"/>
    </row>
    <row r="31" spans="2:10" ht="31.5" customHeight="1">
      <c r="B31" s="34" t="s">
        <v>141</v>
      </c>
      <c r="C31" s="42">
        <v>11003</v>
      </c>
      <c r="D31" s="3">
        <v>1</v>
      </c>
      <c r="E31" s="3">
        <v>2</v>
      </c>
      <c r="F31" s="3">
        <v>3</v>
      </c>
      <c r="G31" s="3">
        <v>4</v>
      </c>
      <c r="H31" s="3">
        <v>5</v>
      </c>
      <c r="I31" s="3">
        <v>6</v>
      </c>
      <c r="J31" s="3">
        <v>7</v>
      </c>
    </row>
    <row r="32" spans="2:10" ht="21.75" customHeight="1">
      <c r="B32" s="34" t="s">
        <v>142</v>
      </c>
      <c r="C32" s="262" t="s">
        <v>170</v>
      </c>
      <c r="D32" s="263"/>
      <c r="E32" s="263"/>
      <c r="F32" s="263"/>
      <c r="G32" s="263"/>
      <c r="H32" s="263"/>
      <c r="I32" s="263"/>
      <c r="J32" s="264"/>
    </row>
    <row r="33" spans="2:10" ht="189.75" customHeight="1">
      <c r="B33" s="34" t="s">
        <v>143</v>
      </c>
      <c r="C33" s="36" t="s">
        <v>244</v>
      </c>
      <c r="D33" s="40" t="s">
        <v>28</v>
      </c>
      <c r="E33" s="40" t="s">
        <v>28</v>
      </c>
      <c r="F33" s="40" t="s">
        <v>28</v>
      </c>
      <c r="G33" s="11"/>
      <c r="H33" s="40" t="s">
        <v>28</v>
      </c>
      <c r="I33" s="40" t="s">
        <v>28</v>
      </c>
      <c r="J33" s="40" t="s">
        <v>28</v>
      </c>
    </row>
    <row r="34" spans="2:10" ht="27">
      <c r="B34" s="34" t="s">
        <v>144</v>
      </c>
      <c r="C34" s="135" t="s">
        <v>169</v>
      </c>
      <c r="D34" s="40" t="s">
        <v>28</v>
      </c>
      <c r="E34" s="40" t="s">
        <v>28</v>
      </c>
      <c r="F34" s="40" t="s">
        <v>28</v>
      </c>
      <c r="G34" s="40" t="s">
        <v>27</v>
      </c>
      <c r="H34" s="40" t="s">
        <v>28</v>
      </c>
      <c r="I34" s="40" t="s">
        <v>28</v>
      </c>
      <c r="J34" s="40" t="s">
        <v>28</v>
      </c>
    </row>
    <row r="35" spans="2:10" ht="40.5">
      <c r="B35" s="192" t="s">
        <v>254</v>
      </c>
      <c r="C35" s="36" t="s">
        <v>245</v>
      </c>
      <c r="D35" s="40" t="s">
        <v>28</v>
      </c>
      <c r="E35" s="40" t="s">
        <v>28</v>
      </c>
      <c r="F35" s="40" t="s">
        <v>28</v>
      </c>
      <c r="G35" s="11"/>
      <c r="H35" s="40" t="s">
        <v>28</v>
      </c>
      <c r="I35" s="40" t="s">
        <v>28</v>
      </c>
      <c r="J35" s="40" t="s">
        <v>28</v>
      </c>
    </row>
    <row r="36" spans="2:10" ht="25.5" customHeight="1">
      <c r="B36" s="312" t="s">
        <v>146</v>
      </c>
      <c r="C36" s="312"/>
      <c r="D36" s="39"/>
      <c r="E36" s="39"/>
      <c r="F36" s="39"/>
      <c r="G36" s="39"/>
      <c r="H36" s="39"/>
      <c r="I36" s="39"/>
      <c r="J36" s="39"/>
    </row>
    <row r="37" spans="2:10" ht="113.25" customHeight="1">
      <c r="B37" s="328" t="s">
        <v>172</v>
      </c>
      <c r="C37" s="329"/>
      <c r="D37" s="43">
        <v>1000</v>
      </c>
      <c r="E37" s="43">
        <f>D37</f>
        <v>1000</v>
      </c>
      <c r="F37" s="157">
        <v>1000</v>
      </c>
      <c r="G37" s="43">
        <f>F37</f>
        <v>1000</v>
      </c>
      <c r="H37" s="157">
        <v>1000</v>
      </c>
      <c r="I37" s="43">
        <f>G37-H37</f>
        <v>0</v>
      </c>
      <c r="J37" s="235"/>
    </row>
    <row r="38" spans="2:10" ht="79.5" customHeight="1">
      <c r="B38" s="328" t="s">
        <v>173</v>
      </c>
      <c r="C38" s="329"/>
      <c r="D38" s="43">
        <v>11</v>
      </c>
      <c r="E38" s="45">
        <f t="shared" ref="E38:E46" si="0">D38</f>
        <v>11</v>
      </c>
      <c r="F38" s="157">
        <v>11</v>
      </c>
      <c r="G38" s="45">
        <f t="shared" ref="G38:G40" si="1">F38</f>
        <v>11</v>
      </c>
      <c r="H38" s="157">
        <v>11</v>
      </c>
      <c r="I38" s="43">
        <f t="shared" ref="I38:I47" si="2">G38-H38</f>
        <v>0</v>
      </c>
      <c r="J38" s="236"/>
    </row>
    <row r="39" spans="2:10" ht="77.25" customHeight="1">
      <c r="B39" s="328" t="s">
        <v>174</v>
      </c>
      <c r="C39" s="329"/>
      <c r="D39" s="43">
        <v>295</v>
      </c>
      <c r="E39" s="45">
        <f t="shared" si="0"/>
        <v>295</v>
      </c>
      <c r="F39" s="157">
        <v>295</v>
      </c>
      <c r="G39" s="45">
        <f t="shared" si="1"/>
        <v>295</v>
      </c>
      <c r="H39" s="157">
        <v>295</v>
      </c>
      <c r="I39" s="43">
        <f t="shared" si="2"/>
        <v>0</v>
      </c>
      <c r="J39" s="235"/>
    </row>
    <row r="40" spans="2:10" ht="83.25" customHeight="1">
      <c r="B40" s="328" t="s">
        <v>175</v>
      </c>
      <c r="C40" s="329"/>
      <c r="D40" s="43">
        <v>1100</v>
      </c>
      <c r="E40" s="45">
        <f t="shared" si="0"/>
        <v>1100</v>
      </c>
      <c r="F40" s="157">
        <v>1100</v>
      </c>
      <c r="G40" s="45">
        <f t="shared" si="1"/>
        <v>1100</v>
      </c>
      <c r="H40" s="157">
        <v>1100</v>
      </c>
      <c r="I40" s="43">
        <f t="shared" si="2"/>
        <v>0</v>
      </c>
      <c r="J40" s="235"/>
    </row>
    <row r="41" spans="2:10" ht="31.5" customHeight="1">
      <c r="B41" s="322" t="s">
        <v>176</v>
      </c>
      <c r="C41" s="322"/>
      <c r="D41" s="43">
        <v>2</v>
      </c>
      <c r="E41" s="45">
        <f t="shared" si="0"/>
        <v>2</v>
      </c>
      <c r="F41" s="157">
        <v>2</v>
      </c>
      <c r="G41" s="157">
        <f t="shared" ref="G41:G46" si="3">F41</f>
        <v>2</v>
      </c>
      <c r="H41" s="157">
        <v>2</v>
      </c>
      <c r="I41" s="43">
        <f t="shared" si="2"/>
        <v>0</v>
      </c>
      <c r="J41" s="46"/>
    </row>
    <row r="42" spans="2:10" ht="31.5" customHeight="1">
      <c r="B42" s="322" t="s">
        <v>177</v>
      </c>
      <c r="C42" s="322"/>
      <c r="D42" s="43">
        <v>2</v>
      </c>
      <c r="E42" s="45">
        <f t="shared" si="0"/>
        <v>2</v>
      </c>
      <c r="F42" s="157">
        <v>2</v>
      </c>
      <c r="G42" s="43">
        <f t="shared" si="3"/>
        <v>2</v>
      </c>
      <c r="H42" s="157">
        <v>2</v>
      </c>
      <c r="I42" s="43">
        <f t="shared" si="2"/>
        <v>0</v>
      </c>
      <c r="J42" s="46"/>
    </row>
    <row r="43" spans="2:10" ht="29.25" customHeight="1">
      <c r="B43" s="322" t="s">
        <v>178</v>
      </c>
      <c r="C43" s="322"/>
      <c r="D43" s="43">
        <v>90</v>
      </c>
      <c r="E43" s="45">
        <f t="shared" si="0"/>
        <v>90</v>
      </c>
      <c r="F43" s="157">
        <v>90</v>
      </c>
      <c r="G43" s="43">
        <f t="shared" si="3"/>
        <v>90</v>
      </c>
      <c r="H43" s="157">
        <v>90</v>
      </c>
      <c r="I43" s="43">
        <f t="shared" si="2"/>
        <v>0</v>
      </c>
      <c r="J43" s="46"/>
    </row>
    <row r="44" spans="2:10" ht="48.75" customHeight="1">
      <c r="B44" s="322" t="s">
        <v>276</v>
      </c>
      <c r="C44" s="322"/>
      <c r="D44" s="157">
        <v>90</v>
      </c>
      <c r="E44" s="157">
        <f t="shared" si="0"/>
        <v>90</v>
      </c>
      <c r="F44" s="157">
        <v>90</v>
      </c>
      <c r="G44" s="157">
        <f t="shared" si="3"/>
        <v>90</v>
      </c>
      <c r="H44" s="157">
        <v>90</v>
      </c>
      <c r="I44" s="157">
        <f t="shared" si="2"/>
        <v>0</v>
      </c>
      <c r="J44" s="41"/>
    </row>
    <row r="45" spans="2:10" ht="49.5" customHeight="1">
      <c r="B45" s="322" t="s">
        <v>179</v>
      </c>
      <c r="C45" s="322"/>
      <c r="D45" s="43">
        <v>90</v>
      </c>
      <c r="E45" s="45">
        <f t="shared" si="0"/>
        <v>90</v>
      </c>
      <c r="F45" s="157">
        <v>90</v>
      </c>
      <c r="G45" s="43">
        <f t="shared" si="3"/>
        <v>90</v>
      </c>
      <c r="H45" s="157">
        <v>90</v>
      </c>
      <c r="I45" s="43">
        <f t="shared" si="2"/>
        <v>0</v>
      </c>
      <c r="J45" s="46"/>
    </row>
    <row r="46" spans="2:10" ht="19.5" customHeight="1">
      <c r="B46" s="328" t="s">
        <v>180</v>
      </c>
      <c r="C46" s="329"/>
      <c r="D46" s="136" t="s">
        <v>277</v>
      </c>
      <c r="E46" s="117" t="str">
        <f t="shared" si="0"/>
        <v>7-8</v>
      </c>
      <c r="F46" s="136" t="s">
        <v>277</v>
      </c>
      <c r="G46" s="118" t="str">
        <f t="shared" si="3"/>
        <v>7-8</v>
      </c>
      <c r="H46" s="136" t="s">
        <v>277</v>
      </c>
      <c r="I46" s="157">
        <v>0</v>
      </c>
      <c r="J46" s="89"/>
    </row>
    <row r="47" spans="2:10" ht="97.5" customHeight="1">
      <c r="B47" s="313" t="s">
        <v>147</v>
      </c>
      <c r="C47" s="313"/>
      <c r="D47" s="195">
        <v>31000</v>
      </c>
      <c r="E47" s="195">
        <v>28967</v>
      </c>
      <c r="F47" s="195">
        <v>31000</v>
      </c>
      <c r="G47" s="195">
        <v>28967</v>
      </c>
      <c r="H47" s="195">
        <v>28967</v>
      </c>
      <c r="I47" s="195">
        <f t="shared" si="2"/>
        <v>0</v>
      </c>
      <c r="J47" s="237"/>
    </row>
    <row r="49" spans="2:10" s="159" customFormat="1"/>
    <row r="50" spans="2:10" s="159" customFormat="1"/>
    <row r="51" spans="2:10">
      <c r="B51" s="26" t="s">
        <v>330</v>
      </c>
      <c r="C51" s="301" t="s">
        <v>70</v>
      </c>
      <c r="D51" s="301"/>
      <c r="E51" s="301"/>
      <c r="F51" s="252" t="s">
        <v>71</v>
      </c>
      <c r="G51" s="252"/>
      <c r="H51" s="254" t="s">
        <v>155</v>
      </c>
      <c r="I51" s="254"/>
      <c r="J51" s="254"/>
    </row>
    <row r="52" spans="2:10">
      <c r="C52" s="8"/>
      <c r="D52" s="8"/>
      <c r="E52" s="1"/>
      <c r="F52" s="252" t="s">
        <v>72</v>
      </c>
      <c r="G52" s="252"/>
      <c r="H52" s="252" t="s">
        <v>73</v>
      </c>
      <c r="I52" s="252"/>
      <c r="J52" s="252"/>
    </row>
    <row r="53" spans="2:10">
      <c r="B53" s="33" t="s">
        <v>74</v>
      </c>
      <c r="D53" s="8"/>
      <c r="E53" s="8"/>
      <c r="F53" s="8"/>
      <c r="G53" s="8"/>
    </row>
    <row r="54" spans="2:10" ht="16.5" customHeight="1">
      <c r="C54" s="301" t="s">
        <v>75</v>
      </c>
      <c r="D54" s="301"/>
      <c r="E54" s="301"/>
      <c r="F54" s="252" t="s">
        <v>71</v>
      </c>
      <c r="G54" s="252"/>
      <c r="H54" s="254" t="s">
        <v>242</v>
      </c>
      <c r="I54" s="254"/>
      <c r="J54" s="254"/>
    </row>
    <row r="55" spans="2:10">
      <c r="C55" s="8"/>
      <c r="D55" s="8"/>
      <c r="E55" s="8"/>
      <c r="F55" s="252" t="s">
        <v>72</v>
      </c>
      <c r="G55" s="252"/>
      <c r="H55" s="252" t="s">
        <v>73</v>
      </c>
      <c r="I55" s="252"/>
      <c r="J55" s="252"/>
    </row>
    <row r="56" spans="2:10" s="159" customFormat="1"/>
    <row r="57" spans="2:10">
      <c r="H57" s="13"/>
      <c r="I57" s="288" t="s">
        <v>132</v>
      </c>
      <c r="J57" s="288"/>
    </row>
    <row r="58" spans="2:10">
      <c r="F58" s="35"/>
      <c r="G58" s="35"/>
      <c r="H58" s="35"/>
    </row>
    <row r="59" spans="2:10">
      <c r="B59" s="289" t="s">
        <v>126</v>
      </c>
      <c r="C59" s="289"/>
      <c r="D59" s="289"/>
      <c r="E59" s="289"/>
      <c r="F59" s="289"/>
      <c r="G59" s="289"/>
      <c r="H59" s="289"/>
      <c r="I59" s="289"/>
    </row>
    <row r="60" spans="2:10">
      <c r="B60" s="289" t="s">
        <v>133</v>
      </c>
      <c r="C60" s="289"/>
      <c r="D60" s="289"/>
      <c r="E60" s="289"/>
      <c r="F60" s="289"/>
      <c r="G60" s="289"/>
      <c r="H60" s="289"/>
      <c r="I60" s="289"/>
    </row>
    <row r="61" spans="2:10">
      <c r="B61" s="289" t="s">
        <v>328</v>
      </c>
      <c r="C61" s="289"/>
      <c r="D61" s="289"/>
      <c r="E61" s="289"/>
      <c r="F61" s="289"/>
      <c r="G61" s="289"/>
      <c r="H61" s="289"/>
      <c r="I61" s="289"/>
    </row>
    <row r="62" spans="2:10">
      <c r="J62" s="12"/>
    </row>
    <row r="63" spans="2:10">
      <c r="B63" s="283" t="s">
        <v>29</v>
      </c>
      <c r="C63" s="34" t="s">
        <v>30</v>
      </c>
      <c r="D63" s="265" t="s">
        <v>150</v>
      </c>
      <c r="E63" s="266"/>
      <c r="F63" s="266"/>
      <c r="G63" s="266"/>
      <c r="H63" s="266"/>
      <c r="I63" s="267"/>
      <c r="J63" s="12"/>
    </row>
    <row r="64" spans="2:10">
      <c r="B64" s="283"/>
      <c r="C64" s="34" t="s">
        <v>31</v>
      </c>
      <c r="D64" s="284">
        <v>104021</v>
      </c>
      <c r="E64" s="284"/>
      <c r="F64" s="284"/>
      <c r="G64" s="284"/>
      <c r="H64" s="284"/>
      <c r="I64" s="284"/>
    </row>
    <row r="65" spans="2:9">
      <c r="B65" s="255"/>
      <c r="C65" s="255"/>
      <c r="D65" s="255"/>
      <c r="E65" s="255"/>
      <c r="F65" s="255"/>
      <c r="G65" s="255"/>
      <c r="H65" s="255"/>
      <c r="I65" s="255"/>
    </row>
    <row r="66" spans="2:9">
      <c r="B66" s="283" t="s">
        <v>32</v>
      </c>
      <c r="C66" s="34" t="s">
        <v>30</v>
      </c>
      <c r="D66" s="265" t="s">
        <v>150</v>
      </c>
      <c r="E66" s="266"/>
      <c r="F66" s="266"/>
      <c r="G66" s="266"/>
      <c r="H66" s="266"/>
      <c r="I66" s="267"/>
    </row>
    <row r="67" spans="2:9">
      <c r="B67" s="283"/>
      <c r="C67" s="34" t="s">
        <v>31</v>
      </c>
      <c r="D67" s="284">
        <v>104021</v>
      </c>
      <c r="E67" s="284"/>
      <c r="F67" s="284"/>
      <c r="G67" s="284"/>
      <c r="H67" s="284"/>
      <c r="I67" s="284"/>
    </row>
    <row r="68" spans="2:9">
      <c r="B68" s="266"/>
      <c r="C68" s="266"/>
      <c r="D68" s="266"/>
      <c r="E68" s="266"/>
      <c r="F68" s="266"/>
      <c r="G68" s="266"/>
      <c r="H68" s="266"/>
      <c r="I68" s="266"/>
    </row>
    <row r="69" spans="2:9">
      <c r="B69" s="283" t="s">
        <v>33</v>
      </c>
      <c r="C69" s="283"/>
      <c r="D69" s="265" t="s">
        <v>150</v>
      </c>
      <c r="E69" s="266"/>
      <c r="F69" s="266"/>
      <c r="G69" s="266"/>
      <c r="H69" s="266"/>
      <c r="I69" s="267"/>
    </row>
    <row r="70" spans="2:9">
      <c r="B70" s="255"/>
      <c r="C70" s="255"/>
      <c r="D70" s="302"/>
      <c r="E70" s="302"/>
      <c r="F70" s="302"/>
      <c r="G70" s="302"/>
      <c r="H70" s="302"/>
    </row>
    <row r="71" spans="2:9">
      <c r="B71" s="283" t="s">
        <v>34</v>
      </c>
      <c r="C71" s="283"/>
      <c r="D71" s="284">
        <v>1006</v>
      </c>
      <c r="E71" s="284"/>
      <c r="F71" s="284"/>
      <c r="G71" s="284"/>
      <c r="H71" s="284"/>
      <c r="I71" s="284"/>
    </row>
    <row r="72" spans="2:9">
      <c r="B72" s="266"/>
      <c r="C72" s="266"/>
      <c r="D72" s="266"/>
      <c r="E72" s="266"/>
      <c r="F72" s="266"/>
      <c r="G72" s="266"/>
      <c r="H72" s="266"/>
      <c r="I72" s="266"/>
    </row>
    <row r="73" spans="2:9">
      <c r="B73" s="286" t="s">
        <v>129</v>
      </c>
      <c r="C73" s="34" t="s">
        <v>37</v>
      </c>
      <c r="D73" s="290" t="s">
        <v>148</v>
      </c>
      <c r="E73" s="290"/>
      <c r="F73" s="290"/>
      <c r="G73" s="290"/>
      <c r="H73" s="290"/>
      <c r="I73" s="290"/>
    </row>
    <row r="74" spans="2:9">
      <c r="B74" s="286"/>
      <c r="C74" s="34" t="s">
        <v>38</v>
      </c>
      <c r="D74" s="277" t="s">
        <v>148</v>
      </c>
      <c r="E74" s="278"/>
      <c r="F74" s="278"/>
      <c r="G74" s="278"/>
      <c r="H74" s="278"/>
      <c r="I74" s="279"/>
    </row>
    <row r="75" spans="2:9">
      <c r="B75" s="286"/>
      <c r="C75" s="34" t="s">
        <v>39</v>
      </c>
      <c r="D75" s="290" t="s">
        <v>149</v>
      </c>
      <c r="E75" s="290"/>
      <c r="F75" s="290"/>
      <c r="G75" s="290"/>
      <c r="H75" s="290"/>
      <c r="I75" s="290"/>
    </row>
    <row r="76" spans="2:9">
      <c r="B76" s="255"/>
      <c r="C76" s="255"/>
      <c r="D76" s="302"/>
      <c r="E76" s="302"/>
      <c r="F76" s="302"/>
      <c r="G76" s="302"/>
      <c r="H76" s="302"/>
    </row>
    <row r="77" spans="2:9">
      <c r="B77" s="256" t="s">
        <v>130</v>
      </c>
      <c r="C77" s="34" t="s">
        <v>41</v>
      </c>
      <c r="D77" s="262" t="s">
        <v>224</v>
      </c>
      <c r="E77" s="263"/>
      <c r="F77" s="263"/>
      <c r="G77" s="263"/>
      <c r="H77" s="263"/>
      <c r="I77" s="264"/>
    </row>
    <row r="78" spans="2:9">
      <c r="B78" s="258"/>
      <c r="C78" s="34" t="s">
        <v>42</v>
      </c>
      <c r="D78" s="284">
        <v>1006</v>
      </c>
      <c r="E78" s="284"/>
      <c r="F78" s="284"/>
      <c r="G78" s="284"/>
      <c r="H78" s="284"/>
      <c r="I78" s="284"/>
    </row>
    <row r="79" spans="2:9">
      <c r="B79" s="258"/>
      <c r="C79" s="34" t="s">
        <v>43</v>
      </c>
      <c r="D79" s="262" t="s">
        <v>248</v>
      </c>
      <c r="E79" s="263"/>
      <c r="F79" s="263"/>
      <c r="G79" s="263"/>
      <c r="H79" s="263"/>
      <c r="I79" s="264"/>
    </row>
    <row r="80" spans="2:9">
      <c r="B80" s="260"/>
      <c r="C80" s="34" t="s">
        <v>44</v>
      </c>
      <c r="D80" s="284">
        <v>11004</v>
      </c>
      <c r="E80" s="284"/>
      <c r="F80" s="284"/>
      <c r="G80" s="284"/>
      <c r="H80" s="284"/>
      <c r="I80" s="284"/>
    </row>
    <row r="81" spans="2:10">
      <c r="B81" s="255"/>
      <c r="C81" s="255"/>
      <c r="D81" s="302"/>
      <c r="E81" s="302"/>
      <c r="F81" s="302"/>
      <c r="G81" s="302"/>
      <c r="H81" s="302"/>
    </row>
    <row r="82" spans="2:10">
      <c r="B82" s="283" t="s">
        <v>131</v>
      </c>
      <c r="C82" s="283"/>
      <c r="D82" s="284" t="s">
        <v>154</v>
      </c>
      <c r="E82" s="284"/>
      <c r="F82" s="284"/>
      <c r="G82" s="284"/>
      <c r="H82" s="284"/>
      <c r="I82" s="284"/>
    </row>
    <row r="84" spans="2:10" ht="55.5" customHeight="1">
      <c r="B84" s="39"/>
      <c r="C84" s="39"/>
      <c r="D84" s="314" t="s">
        <v>134</v>
      </c>
      <c r="E84" s="315"/>
      <c r="F84" s="314" t="s">
        <v>135</v>
      </c>
      <c r="G84" s="315"/>
      <c r="H84" s="316" t="s">
        <v>136</v>
      </c>
      <c r="I84" s="316" t="s">
        <v>137</v>
      </c>
      <c r="J84" s="316" t="s">
        <v>138</v>
      </c>
    </row>
    <row r="85" spans="2:10" ht="54.75" customHeight="1">
      <c r="B85" s="34" t="s">
        <v>139</v>
      </c>
      <c r="C85" s="42">
        <v>1006</v>
      </c>
      <c r="D85" s="3" t="s">
        <v>2</v>
      </c>
      <c r="E85" s="3" t="s">
        <v>140</v>
      </c>
      <c r="F85" s="3" t="s">
        <v>2</v>
      </c>
      <c r="G85" s="3" t="s">
        <v>140</v>
      </c>
      <c r="H85" s="317"/>
      <c r="I85" s="317"/>
      <c r="J85" s="317"/>
    </row>
    <row r="86" spans="2:10">
      <c r="B86" s="34" t="s">
        <v>141</v>
      </c>
      <c r="C86" s="42">
        <v>11004</v>
      </c>
      <c r="D86" s="3">
        <v>1</v>
      </c>
      <c r="E86" s="3">
        <v>2</v>
      </c>
      <c r="F86" s="3">
        <v>3</v>
      </c>
      <c r="G86" s="3">
        <v>4</v>
      </c>
      <c r="H86" s="3">
        <v>5</v>
      </c>
      <c r="I86" s="3">
        <v>6</v>
      </c>
      <c r="J86" s="3">
        <v>7</v>
      </c>
    </row>
    <row r="87" spans="2:10" ht="18.75" customHeight="1">
      <c r="B87" s="34" t="s">
        <v>142</v>
      </c>
      <c r="C87" s="262" t="s">
        <v>248</v>
      </c>
      <c r="D87" s="263"/>
      <c r="E87" s="263"/>
      <c r="F87" s="263"/>
      <c r="G87" s="263"/>
      <c r="H87" s="263"/>
      <c r="I87" s="263"/>
      <c r="J87" s="264"/>
    </row>
    <row r="88" spans="2:10" ht="144.75" customHeight="1">
      <c r="B88" s="34" t="s">
        <v>143</v>
      </c>
      <c r="C88" s="142" t="s">
        <v>247</v>
      </c>
      <c r="D88" s="40" t="s">
        <v>28</v>
      </c>
      <c r="E88" s="40" t="s">
        <v>28</v>
      </c>
      <c r="F88" s="40" t="s">
        <v>28</v>
      </c>
      <c r="G88" s="11"/>
      <c r="H88" s="40" t="s">
        <v>28</v>
      </c>
      <c r="I88" s="40" t="s">
        <v>28</v>
      </c>
      <c r="J88" s="40" t="s">
        <v>28</v>
      </c>
    </row>
    <row r="89" spans="2:10" ht="32.25" customHeight="1">
      <c r="B89" s="34" t="s">
        <v>144</v>
      </c>
      <c r="C89" s="36" t="s">
        <v>169</v>
      </c>
      <c r="D89" s="40" t="s">
        <v>28</v>
      </c>
      <c r="E89" s="40" t="s">
        <v>28</v>
      </c>
      <c r="F89" s="40" t="s">
        <v>28</v>
      </c>
      <c r="G89" s="40" t="s">
        <v>27</v>
      </c>
      <c r="H89" s="40" t="s">
        <v>28</v>
      </c>
      <c r="I89" s="40" t="s">
        <v>28</v>
      </c>
      <c r="J89" s="40" t="s">
        <v>28</v>
      </c>
    </row>
    <row r="90" spans="2:10" ht="102" customHeight="1">
      <c r="B90" s="192" t="s">
        <v>254</v>
      </c>
      <c r="C90" s="142" t="s">
        <v>249</v>
      </c>
      <c r="D90" s="40" t="s">
        <v>28</v>
      </c>
      <c r="E90" s="40" t="s">
        <v>28</v>
      </c>
      <c r="F90" s="40" t="s">
        <v>28</v>
      </c>
      <c r="G90" s="11"/>
      <c r="H90" s="40" t="s">
        <v>28</v>
      </c>
      <c r="I90" s="40" t="s">
        <v>28</v>
      </c>
      <c r="J90" s="40" t="s">
        <v>28</v>
      </c>
    </row>
    <row r="91" spans="2:10" ht="19.5" customHeight="1">
      <c r="B91" s="312" t="s">
        <v>146</v>
      </c>
      <c r="C91" s="312"/>
      <c r="D91" s="39"/>
      <c r="E91" s="39"/>
      <c r="F91" s="39"/>
      <c r="G91" s="39"/>
      <c r="H91" s="39"/>
      <c r="I91" s="39"/>
      <c r="J91" s="39"/>
    </row>
    <row r="92" spans="2:10" ht="34.5" customHeight="1">
      <c r="B92" s="322" t="s">
        <v>181</v>
      </c>
      <c r="C92" s="322"/>
      <c r="D92" s="43">
        <v>1</v>
      </c>
      <c r="E92" s="43">
        <f>D92</f>
        <v>1</v>
      </c>
      <c r="F92" s="157">
        <v>1</v>
      </c>
      <c r="G92" s="43">
        <f>F92</f>
        <v>1</v>
      </c>
      <c r="H92" s="157">
        <v>1</v>
      </c>
      <c r="I92" s="43">
        <f>G92-H92</f>
        <v>0</v>
      </c>
      <c r="J92" s="11"/>
    </row>
    <row r="93" spans="2:10" ht="30" customHeight="1">
      <c r="B93" s="322" t="s">
        <v>182</v>
      </c>
      <c r="C93" s="322"/>
      <c r="D93" s="43">
        <v>1</v>
      </c>
      <c r="E93" s="43">
        <f>D93</f>
        <v>1</v>
      </c>
      <c r="F93" s="157">
        <v>1</v>
      </c>
      <c r="G93" s="43">
        <f t="shared" ref="G93:G96" si="4">F93</f>
        <v>1</v>
      </c>
      <c r="H93" s="157">
        <v>1</v>
      </c>
      <c r="I93" s="43">
        <f t="shared" ref="I93:I96" si="5">G93-H93</f>
        <v>0</v>
      </c>
      <c r="J93" s="11"/>
    </row>
    <row r="94" spans="2:10" ht="63" customHeight="1">
      <c r="B94" s="322" t="s">
        <v>278</v>
      </c>
      <c r="C94" s="322"/>
      <c r="D94" s="43">
        <v>95</v>
      </c>
      <c r="E94" s="43">
        <f>D94</f>
        <v>95</v>
      </c>
      <c r="F94" s="157">
        <v>95</v>
      </c>
      <c r="G94" s="43">
        <f t="shared" si="4"/>
        <v>95</v>
      </c>
      <c r="H94" s="157">
        <v>95</v>
      </c>
      <c r="I94" s="43">
        <f t="shared" si="5"/>
        <v>0</v>
      </c>
      <c r="J94" s="11"/>
    </row>
    <row r="95" spans="2:10" ht="25.5" customHeight="1">
      <c r="B95" s="328" t="s">
        <v>250</v>
      </c>
      <c r="C95" s="329"/>
      <c r="D95" s="43">
        <v>1</v>
      </c>
      <c r="E95" s="43">
        <f t="shared" ref="E95:E96" si="6">D95</f>
        <v>1</v>
      </c>
      <c r="F95" s="157">
        <v>1</v>
      </c>
      <c r="G95" s="43">
        <f t="shared" si="4"/>
        <v>1</v>
      </c>
      <c r="H95" s="157">
        <v>1</v>
      </c>
      <c r="I95" s="43">
        <f t="shared" si="5"/>
        <v>0</v>
      </c>
      <c r="J95" s="41"/>
    </row>
    <row r="96" spans="2:10" ht="55.5" customHeight="1">
      <c r="B96" s="313" t="s">
        <v>147</v>
      </c>
      <c r="C96" s="313"/>
      <c r="D96" s="195">
        <v>40740.800000000003</v>
      </c>
      <c r="E96" s="195">
        <f t="shared" si="6"/>
        <v>40740.800000000003</v>
      </c>
      <c r="F96" s="195">
        <v>40740.800000000003</v>
      </c>
      <c r="G96" s="195">
        <f t="shared" si="4"/>
        <v>40740.800000000003</v>
      </c>
      <c r="H96" s="195">
        <v>39443.279999999999</v>
      </c>
      <c r="I96" s="195">
        <f t="shared" si="5"/>
        <v>1297.5200000000041</v>
      </c>
      <c r="J96" s="238" t="s">
        <v>313</v>
      </c>
    </row>
    <row r="98" spans="2:10" s="159" customFormat="1"/>
    <row r="99" spans="2:10" s="159" customFormat="1"/>
    <row r="100" spans="2:10">
      <c r="B100" s="161" t="s">
        <v>330</v>
      </c>
    </row>
    <row r="101" spans="2:10">
      <c r="C101" s="301" t="s">
        <v>70</v>
      </c>
      <c r="D101" s="301"/>
      <c r="E101" s="301"/>
      <c r="F101" s="252" t="s">
        <v>71</v>
      </c>
      <c r="G101" s="252"/>
      <c r="H101" s="254" t="s">
        <v>155</v>
      </c>
      <c r="I101" s="254"/>
      <c r="J101" s="254"/>
    </row>
    <row r="102" spans="2:10">
      <c r="C102" s="8"/>
      <c r="D102" s="8"/>
      <c r="E102" s="1"/>
      <c r="F102" s="252" t="s">
        <v>72</v>
      </c>
      <c r="G102" s="252"/>
      <c r="H102" s="252" t="s">
        <v>73</v>
      </c>
      <c r="I102" s="252"/>
      <c r="J102" s="252"/>
    </row>
    <row r="103" spans="2:10">
      <c r="B103" s="33" t="s">
        <v>74</v>
      </c>
      <c r="D103" s="8"/>
      <c r="E103" s="8"/>
      <c r="F103" s="8"/>
      <c r="G103" s="8"/>
    </row>
    <row r="104" spans="2:10" ht="16.5" customHeight="1">
      <c r="C104" s="301" t="s">
        <v>75</v>
      </c>
      <c r="D104" s="301"/>
      <c r="E104" s="301"/>
      <c r="F104" s="252" t="s">
        <v>71</v>
      </c>
      <c r="G104" s="252"/>
      <c r="H104" s="254" t="s">
        <v>242</v>
      </c>
      <c r="I104" s="254"/>
      <c r="J104" s="254"/>
    </row>
    <row r="105" spans="2:10">
      <c r="C105" s="8"/>
      <c r="D105" s="8"/>
      <c r="E105" s="8"/>
      <c r="F105" s="252" t="s">
        <v>72</v>
      </c>
      <c r="G105" s="252"/>
      <c r="H105" s="252" t="s">
        <v>73</v>
      </c>
      <c r="I105" s="252"/>
      <c r="J105" s="252"/>
    </row>
    <row r="106" spans="2:10">
      <c r="H106" s="13"/>
      <c r="I106" s="288" t="s">
        <v>132</v>
      </c>
      <c r="J106" s="288"/>
    </row>
    <row r="107" spans="2:10" ht="17.25" customHeight="1">
      <c r="F107" s="35"/>
      <c r="G107" s="35"/>
      <c r="H107" s="35"/>
    </row>
    <row r="108" spans="2:10">
      <c r="B108" s="289" t="s">
        <v>126</v>
      </c>
      <c r="C108" s="289"/>
      <c r="D108" s="289"/>
      <c r="E108" s="289"/>
      <c r="F108" s="289"/>
      <c r="G108" s="289"/>
      <c r="H108" s="289"/>
      <c r="I108" s="289"/>
    </row>
    <row r="109" spans="2:10">
      <c r="B109" s="289" t="s">
        <v>133</v>
      </c>
      <c r="C109" s="289"/>
      <c r="D109" s="289"/>
      <c r="E109" s="289"/>
      <c r="F109" s="289"/>
      <c r="G109" s="289"/>
      <c r="H109" s="289"/>
      <c r="I109" s="289"/>
    </row>
    <row r="110" spans="2:10">
      <c r="B110" s="289" t="s">
        <v>328</v>
      </c>
      <c r="C110" s="289"/>
      <c r="D110" s="289"/>
      <c r="E110" s="289"/>
      <c r="F110" s="289"/>
      <c r="G110" s="289"/>
      <c r="H110" s="289"/>
      <c r="I110" s="289"/>
    </row>
    <row r="111" spans="2:10" ht="21.75" customHeight="1">
      <c r="J111" s="12"/>
    </row>
    <row r="112" spans="2:10">
      <c r="B112" s="283" t="s">
        <v>29</v>
      </c>
      <c r="C112" s="34" t="s">
        <v>30</v>
      </c>
      <c r="D112" s="265" t="s">
        <v>150</v>
      </c>
      <c r="E112" s="266"/>
      <c r="F112" s="266"/>
      <c r="G112" s="266"/>
      <c r="H112" s="266"/>
      <c r="I112" s="267"/>
      <c r="J112" s="12"/>
    </row>
    <row r="113" spans="2:9">
      <c r="B113" s="283"/>
      <c r="C113" s="34" t="s">
        <v>31</v>
      </c>
      <c r="D113" s="284">
        <v>104021</v>
      </c>
      <c r="E113" s="284"/>
      <c r="F113" s="284"/>
      <c r="G113" s="284"/>
      <c r="H113" s="284"/>
      <c r="I113" s="284"/>
    </row>
    <row r="114" spans="2:9">
      <c r="B114" s="255"/>
      <c r="C114" s="255"/>
      <c r="D114" s="255"/>
      <c r="E114" s="255"/>
      <c r="F114" s="255"/>
      <c r="G114" s="255"/>
      <c r="H114" s="255"/>
      <c r="I114" s="255"/>
    </row>
    <row r="115" spans="2:9">
      <c r="B115" s="283" t="s">
        <v>32</v>
      </c>
      <c r="C115" s="34" t="s">
        <v>30</v>
      </c>
      <c r="D115" s="265" t="s">
        <v>150</v>
      </c>
      <c r="E115" s="266"/>
      <c r="F115" s="266"/>
      <c r="G115" s="266"/>
      <c r="H115" s="266"/>
      <c r="I115" s="267"/>
    </row>
    <row r="116" spans="2:9">
      <c r="B116" s="283"/>
      <c r="C116" s="34" t="s">
        <v>31</v>
      </c>
      <c r="D116" s="284">
        <v>104021</v>
      </c>
      <c r="E116" s="284"/>
      <c r="F116" s="284"/>
      <c r="G116" s="284"/>
      <c r="H116" s="284"/>
      <c r="I116" s="284"/>
    </row>
    <row r="117" spans="2:9">
      <c r="B117" s="266"/>
      <c r="C117" s="266"/>
      <c r="D117" s="266"/>
      <c r="E117" s="266"/>
      <c r="F117" s="266"/>
      <c r="G117" s="266"/>
      <c r="H117" s="266"/>
      <c r="I117" s="266"/>
    </row>
    <row r="118" spans="2:9">
      <c r="B118" s="283" t="s">
        <v>33</v>
      </c>
      <c r="C118" s="283"/>
      <c r="D118" s="265" t="s">
        <v>150</v>
      </c>
      <c r="E118" s="266"/>
      <c r="F118" s="266"/>
      <c r="G118" s="266"/>
      <c r="H118" s="266"/>
      <c r="I118" s="267"/>
    </row>
    <row r="119" spans="2:9">
      <c r="B119" s="255"/>
      <c r="C119" s="255"/>
      <c r="D119" s="302"/>
      <c r="E119" s="302"/>
      <c r="F119" s="302"/>
      <c r="G119" s="302"/>
      <c r="H119" s="302"/>
    </row>
    <row r="120" spans="2:9">
      <c r="B120" s="283" t="s">
        <v>34</v>
      </c>
      <c r="C120" s="283"/>
      <c r="D120" s="284">
        <v>1006</v>
      </c>
      <c r="E120" s="284"/>
      <c r="F120" s="284"/>
      <c r="G120" s="284"/>
      <c r="H120" s="284"/>
      <c r="I120" s="284"/>
    </row>
    <row r="121" spans="2:9">
      <c r="B121" s="266"/>
      <c r="C121" s="266"/>
      <c r="D121" s="266"/>
      <c r="E121" s="266"/>
      <c r="F121" s="266"/>
      <c r="G121" s="266"/>
      <c r="H121" s="266"/>
      <c r="I121" s="266"/>
    </row>
    <row r="122" spans="2:9">
      <c r="B122" s="286" t="s">
        <v>129</v>
      </c>
      <c r="C122" s="34" t="s">
        <v>37</v>
      </c>
      <c r="D122" s="290" t="s">
        <v>148</v>
      </c>
      <c r="E122" s="290"/>
      <c r="F122" s="290"/>
      <c r="G122" s="290"/>
      <c r="H122" s="290"/>
      <c r="I122" s="290"/>
    </row>
    <row r="123" spans="2:9">
      <c r="B123" s="286"/>
      <c r="C123" s="34" t="s">
        <v>38</v>
      </c>
      <c r="D123" s="277" t="s">
        <v>225</v>
      </c>
      <c r="E123" s="278"/>
      <c r="F123" s="278"/>
      <c r="G123" s="278"/>
      <c r="H123" s="278"/>
      <c r="I123" s="279"/>
    </row>
    <row r="124" spans="2:9">
      <c r="B124" s="286"/>
      <c r="C124" s="34" t="s">
        <v>39</v>
      </c>
      <c r="D124" s="290" t="s">
        <v>148</v>
      </c>
      <c r="E124" s="290"/>
      <c r="F124" s="290"/>
      <c r="G124" s="290"/>
      <c r="H124" s="290"/>
      <c r="I124" s="290"/>
    </row>
    <row r="125" spans="2:9">
      <c r="B125" s="255"/>
      <c r="C125" s="255"/>
      <c r="D125" s="302"/>
      <c r="E125" s="302"/>
      <c r="F125" s="302"/>
      <c r="G125" s="302"/>
      <c r="H125" s="302"/>
    </row>
    <row r="126" spans="2:9">
      <c r="B126" s="256" t="s">
        <v>130</v>
      </c>
      <c r="C126" s="34" t="s">
        <v>41</v>
      </c>
      <c r="D126" s="262" t="s">
        <v>224</v>
      </c>
      <c r="E126" s="263"/>
      <c r="F126" s="263"/>
      <c r="G126" s="263"/>
      <c r="H126" s="263"/>
      <c r="I126" s="264"/>
    </row>
    <row r="127" spans="2:9">
      <c r="B127" s="258"/>
      <c r="C127" s="34" t="s">
        <v>42</v>
      </c>
      <c r="D127" s="284">
        <v>1006</v>
      </c>
      <c r="E127" s="284"/>
      <c r="F127" s="284"/>
      <c r="G127" s="284"/>
      <c r="H127" s="284"/>
      <c r="I127" s="284"/>
    </row>
    <row r="128" spans="2:9">
      <c r="B128" s="258"/>
      <c r="C128" s="34" t="s">
        <v>43</v>
      </c>
      <c r="D128" s="262" t="s">
        <v>251</v>
      </c>
      <c r="E128" s="263"/>
      <c r="F128" s="263"/>
      <c r="G128" s="263"/>
      <c r="H128" s="263"/>
      <c r="I128" s="264"/>
    </row>
    <row r="129" spans="2:10">
      <c r="B129" s="260"/>
      <c r="C129" s="34" t="s">
        <v>44</v>
      </c>
      <c r="D129" s="284">
        <v>13001</v>
      </c>
      <c r="E129" s="284"/>
      <c r="F129" s="284"/>
      <c r="G129" s="284"/>
      <c r="H129" s="284"/>
      <c r="I129" s="284"/>
    </row>
    <row r="130" spans="2:10">
      <c r="B130" s="255"/>
      <c r="C130" s="255"/>
      <c r="D130" s="302"/>
      <c r="E130" s="302"/>
      <c r="F130" s="302"/>
      <c r="G130" s="302"/>
      <c r="H130" s="302"/>
    </row>
    <row r="131" spans="2:10">
      <c r="B131" s="283" t="s">
        <v>131</v>
      </c>
      <c r="C131" s="283"/>
      <c r="D131" s="284" t="s">
        <v>154</v>
      </c>
      <c r="E131" s="284"/>
      <c r="F131" s="284"/>
      <c r="G131" s="284"/>
      <c r="H131" s="284"/>
      <c r="I131" s="284"/>
    </row>
    <row r="133" spans="2:10" ht="60" customHeight="1">
      <c r="B133" s="39"/>
      <c r="C133" s="39"/>
      <c r="D133" s="314" t="s">
        <v>134</v>
      </c>
      <c r="E133" s="315"/>
      <c r="F133" s="314" t="s">
        <v>135</v>
      </c>
      <c r="G133" s="315"/>
      <c r="H133" s="316" t="s">
        <v>136</v>
      </c>
      <c r="I133" s="316" t="s">
        <v>137</v>
      </c>
      <c r="J133" s="316" t="s">
        <v>138</v>
      </c>
    </row>
    <row r="134" spans="2:10" ht="30" customHeight="1">
      <c r="B134" s="34" t="s">
        <v>139</v>
      </c>
      <c r="C134" s="42">
        <v>1006</v>
      </c>
      <c r="D134" s="3" t="s">
        <v>2</v>
      </c>
      <c r="E134" s="3" t="s">
        <v>140</v>
      </c>
      <c r="F134" s="3" t="s">
        <v>2</v>
      </c>
      <c r="G134" s="3" t="s">
        <v>140</v>
      </c>
      <c r="H134" s="317"/>
      <c r="I134" s="317"/>
      <c r="J134" s="317"/>
    </row>
    <row r="135" spans="2:10" ht="18" customHeight="1">
      <c r="B135" s="34" t="s">
        <v>141</v>
      </c>
      <c r="C135" s="42">
        <v>13001</v>
      </c>
      <c r="D135" s="3">
        <v>1</v>
      </c>
      <c r="E135" s="3">
        <v>2</v>
      </c>
      <c r="F135" s="3">
        <v>3</v>
      </c>
      <c r="G135" s="3">
        <v>4</v>
      </c>
      <c r="H135" s="3">
        <v>5</v>
      </c>
      <c r="I135" s="3">
        <v>6</v>
      </c>
      <c r="J135" s="3">
        <v>7</v>
      </c>
    </row>
    <row r="136" spans="2:10" ht="33" customHeight="1">
      <c r="B136" s="34" t="s">
        <v>142</v>
      </c>
      <c r="C136" s="262" t="s">
        <v>251</v>
      </c>
      <c r="D136" s="263"/>
      <c r="E136" s="263"/>
      <c r="F136" s="263"/>
      <c r="G136" s="263"/>
      <c r="H136" s="263"/>
      <c r="I136" s="263"/>
      <c r="J136" s="264"/>
    </row>
    <row r="137" spans="2:10" ht="51.75" customHeight="1">
      <c r="B137" s="34" t="s">
        <v>143</v>
      </c>
      <c r="C137" s="36" t="s">
        <v>252</v>
      </c>
      <c r="D137" s="40" t="s">
        <v>28</v>
      </c>
      <c r="E137" s="40" t="s">
        <v>28</v>
      </c>
      <c r="F137" s="40" t="s">
        <v>28</v>
      </c>
      <c r="G137" s="11"/>
      <c r="H137" s="40" t="s">
        <v>28</v>
      </c>
      <c r="I137" s="40" t="s">
        <v>28</v>
      </c>
      <c r="J137" s="40" t="s">
        <v>28</v>
      </c>
    </row>
    <row r="138" spans="2:10" ht="40.5" customHeight="1">
      <c r="B138" s="34" t="s">
        <v>144</v>
      </c>
      <c r="C138" s="36" t="s">
        <v>253</v>
      </c>
      <c r="D138" s="40" t="s">
        <v>28</v>
      </c>
      <c r="E138" s="40" t="s">
        <v>28</v>
      </c>
      <c r="F138" s="40" t="s">
        <v>28</v>
      </c>
      <c r="G138" s="40" t="s">
        <v>27</v>
      </c>
      <c r="H138" s="40" t="s">
        <v>28</v>
      </c>
      <c r="I138" s="40" t="s">
        <v>28</v>
      </c>
      <c r="J138" s="40" t="s">
        <v>28</v>
      </c>
    </row>
    <row r="139" spans="2:10" ht="48" customHeight="1">
      <c r="B139" s="192" t="s">
        <v>254</v>
      </c>
      <c r="C139" s="36" t="s">
        <v>183</v>
      </c>
      <c r="D139" s="40" t="s">
        <v>28</v>
      </c>
      <c r="E139" s="40" t="s">
        <v>28</v>
      </c>
      <c r="F139" s="40" t="s">
        <v>28</v>
      </c>
      <c r="G139" s="11"/>
      <c r="H139" s="40" t="s">
        <v>28</v>
      </c>
      <c r="I139" s="40" t="s">
        <v>28</v>
      </c>
      <c r="J139" s="40" t="s">
        <v>28</v>
      </c>
    </row>
    <row r="140" spans="2:10" ht="42" customHeight="1" thickBot="1">
      <c r="B140" s="312" t="s">
        <v>146</v>
      </c>
      <c r="C140" s="312"/>
      <c r="D140" s="39"/>
      <c r="E140" s="39"/>
      <c r="F140" s="39"/>
      <c r="G140" s="39"/>
      <c r="H140" s="39"/>
      <c r="I140" s="39"/>
      <c r="J140" s="39"/>
    </row>
    <row r="141" spans="2:10" ht="370.5" customHeight="1" thickBot="1">
      <c r="B141" s="313" t="s">
        <v>147</v>
      </c>
      <c r="C141" s="313"/>
      <c r="D141" s="138">
        <v>194695686.40000001</v>
      </c>
      <c r="E141" s="138">
        <v>181609284</v>
      </c>
      <c r="F141" s="138">
        <v>194695686.40000001</v>
      </c>
      <c r="G141" s="138">
        <v>181609284</v>
      </c>
      <c r="H141" s="138">
        <v>180831330.69</v>
      </c>
      <c r="I141" s="138">
        <f>G141-H141</f>
        <v>777953.31000000238</v>
      </c>
      <c r="J141" s="245" t="s">
        <v>349</v>
      </c>
    </row>
    <row r="142" spans="2:10" s="159" customFormat="1" ht="22.5" customHeight="1">
      <c r="B142" s="215"/>
      <c r="C142" s="215"/>
      <c r="D142" s="212"/>
      <c r="E142" s="212"/>
      <c r="F142" s="212"/>
      <c r="G142" s="212"/>
      <c r="H142" s="212"/>
      <c r="I142" s="212"/>
      <c r="J142" s="214"/>
    </row>
    <row r="143" spans="2:10" s="159" customFormat="1" ht="22.5" customHeight="1">
      <c r="B143" s="215"/>
      <c r="C143" s="215"/>
      <c r="D143" s="212"/>
      <c r="E143" s="212"/>
      <c r="F143" s="212"/>
      <c r="G143" s="212"/>
      <c r="H143" s="212"/>
      <c r="I143" s="212"/>
      <c r="J143" s="214"/>
    </row>
    <row r="144" spans="2:10" s="159" customFormat="1" ht="22.5" customHeight="1">
      <c r="B144" s="215"/>
      <c r="C144" s="215"/>
      <c r="D144" s="212"/>
      <c r="E144" s="212"/>
      <c r="F144" s="212"/>
      <c r="G144" s="212"/>
      <c r="H144" s="212"/>
      <c r="I144" s="212"/>
      <c r="J144" s="214"/>
    </row>
    <row r="145" spans="2:10">
      <c r="B145" s="161" t="s">
        <v>330</v>
      </c>
      <c r="C145" s="301" t="s">
        <v>70</v>
      </c>
      <c r="D145" s="301"/>
      <c r="E145" s="301"/>
      <c r="F145" s="252" t="s">
        <v>71</v>
      </c>
      <c r="G145" s="252"/>
      <c r="H145" s="254" t="s">
        <v>155</v>
      </c>
      <c r="I145" s="254"/>
      <c r="J145" s="254"/>
    </row>
    <row r="146" spans="2:10">
      <c r="C146" s="8"/>
      <c r="D146" s="8"/>
      <c r="E146" s="1"/>
      <c r="F146" s="252" t="s">
        <v>72</v>
      </c>
      <c r="G146" s="252"/>
      <c r="H146" s="252" t="s">
        <v>73</v>
      </c>
      <c r="I146" s="252"/>
      <c r="J146" s="252"/>
    </row>
    <row r="147" spans="2:10">
      <c r="B147" s="33" t="s">
        <v>74</v>
      </c>
      <c r="D147" s="8"/>
      <c r="E147" s="8"/>
      <c r="F147" s="8"/>
      <c r="G147" s="8"/>
    </row>
    <row r="148" spans="2:10" ht="16.5" customHeight="1">
      <c r="C148" s="301" t="s">
        <v>75</v>
      </c>
      <c r="D148" s="301"/>
      <c r="E148" s="301"/>
      <c r="F148" s="252" t="s">
        <v>71</v>
      </c>
      <c r="G148" s="252"/>
      <c r="H148" s="254" t="s">
        <v>242</v>
      </c>
      <c r="I148" s="254"/>
      <c r="J148" s="254"/>
    </row>
    <row r="149" spans="2:10">
      <c r="C149" s="8"/>
      <c r="D149" s="8"/>
      <c r="E149" s="8"/>
      <c r="F149" s="252" t="s">
        <v>72</v>
      </c>
      <c r="G149" s="252"/>
      <c r="H149" s="252" t="s">
        <v>73</v>
      </c>
      <c r="I149" s="252"/>
      <c r="J149" s="252"/>
    </row>
    <row r="150" spans="2:10" s="159" customFormat="1">
      <c r="C150" s="8"/>
      <c r="D150" s="8"/>
      <c r="E150" s="8"/>
      <c r="F150" s="174"/>
      <c r="G150" s="174"/>
      <c r="H150" s="174"/>
      <c r="I150" s="174"/>
      <c r="J150" s="174"/>
    </row>
    <row r="151" spans="2:10" s="159" customFormat="1">
      <c r="C151" s="8"/>
      <c r="D151" s="8"/>
      <c r="E151" s="8"/>
      <c r="F151" s="174"/>
      <c r="G151" s="174"/>
      <c r="H151" s="174"/>
      <c r="I151" s="174"/>
      <c r="J151" s="174"/>
    </row>
    <row r="152" spans="2:10">
      <c r="H152" s="13"/>
      <c r="I152" s="288" t="s">
        <v>132</v>
      </c>
      <c r="J152" s="288"/>
    </row>
    <row r="153" spans="2:10" ht="15" customHeight="1">
      <c r="F153" s="130"/>
      <c r="G153" s="130"/>
      <c r="H153" s="130"/>
    </row>
    <row r="154" spans="2:10">
      <c r="B154" s="289" t="s">
        <v>126</v>
      </c>
      <c r="C154" s="289"/>
      <c r="D154" s="289"/>
      <c r="E154" s="289"/>
      <c r="F154" s="289"/>
      <c r="G154" s="289"/>
      <c r="H154" s="289"/>
      <c r="I154" s="289"/>
    </row>
    <row r="155" spans="2:10">
      <c r="B155" s="289" t="s">
        <v>133</v>
      </c>
      <c r="C155" s="289"/>
      <c r="D155" s="289"/>
      <c r="E155" s="289"/>
      <c r="F155" s="289"/>
      <c r="G155" s="289"/>
      <c r="H155" s="289"/>
      <c r="I155" s="289"/>
    </row>
    <row r="156" spans="2:10">
      <c r="B156" s="289" t="s">
        <v>328</v>
      </c>
      <c r="C156" s="289"/>
      <c r="D156" s="289"/>
      <c r="E156" s="289"/>
      <c r="F156" s="289"/>
      <c r="G156" s="289"/>
      <c r="H156" s="289"/>
      <c r="I156" s="289"/>
    </row>
    <row r="157" spans="2:10" ht="10.5" customHeight="1">
      <c r="J157" s="12"/>
    </row>
    <row r="158" spans="2:10">
      <c r="B158" s="283" t="s">
        <v>29</v>
      </c>
      <c r="C158" s="129" t="s">
        <v>30</v>
      </c>
      <c r="D158" s="265" t="s">
        <v>150</v>
      </c>
      <c r="E158" s="266"/>
      <c r="F158" s="266"/>
      <c r="G158" s="266"/>
      <c r="H158" s="266"/>
      <c r="I158" s="267"/>
      <c r="J158" s="12"/>
    </row>
    <row r="159" spans="2:10">
      <c r="B159" s="283"/>
      <c r="C159" s="129" t="s">
        <v>31</v>
      </c>
      <c r="D159" s="284">
        <v>104021</v>
      </c>
      <c r="E159" s="284"/>
      <c r="F159" s="284"/>
      <c r="G159" s="284"/>
      <c r="H159" s="284"/>
      <c r="I159" s="284"/>
    </row>
    <row r="160" spans="2:10">
      <c r="B160" s="255"/>
      <c r="C160" s="255"/>
      <c r="D160" s="255"/>
      <c r="E160" s="255"/>
      <c r="F160" s="255"/>
      <c r="G160" s="255"/>
      <c r="H160" s="255"/>
      <c r="I160" s="255"/>
    </row>
    <row r="161" spans="2:9">
      <c r="B161" s="283" t="s">
        <v>32</v>
      </c>
      <c r="C161" s="129" t="s">
        <v>30</v>
      </c>
      <c r="D161" s="265" t="s">
        <v>150</v>
      </c>
      <c r="E161" s="266"/>
      <c r="F161" s="266"/>
      <c r="G161" s="266"/>
      <c r="H161" s="266"/>
      <c r="I161" s="267"/>
    </row>
    <row r="162" spans="2:9">
      <c r="B162" s="283"/>
      <c r="C162" s="129" t="s">
        <v>31</v>
      </c>
      <c r="D162" s="284">
        <v>104021</v>
      </c>
      <c r="E162" s="284"/>
      <c r="F162" s="284"/>
      <c r="G162" s="284"/>
      <c r="H162" s="284"/>
      <c r="I162" s="284"/>
    </row>
    <row r="163" spans="2:9">
      <c r="B163" s="266"/>
      <c r="C163" s="266"/>
      <c r="D163" s="266"/>
      <c r="E163" s="266"/>
      <c r="F163" s="266"/>
      <c r="G163" s="266"/>
      <c r="H163" s="266"/>
      <c r="I163" s="266"/>
    </row>
    <row r="164" spans="2:9">
      <c r="B164" s="283" t="s">
        <v>33</v>
      </c>
      <c r="C164" s="283"/>
      <c r="D164" s="265" t="s">
        <v>150</v>
      </c>
      <c r="E164" s="266"/>
      <c r="F164" s="266"/>
      <c r="G164" s="266"/>
      <c r="H164" s="266"/>
      <c r="I164" s="267"/>
    </row>
    <row r="165" spans="2:9">
      <c r="B165" s="255"/>
      <c r="C165" s="255"/>
      <c r="D165" s="302"/>
      <c r="E165" s="302"/>
      <c r="F165" s="302"/>
      <c r="G165" s="302"/>
      <c r="H165" s="302"/>
    </row>
    <row r="166" spans="2:9">
      <c r="B166" s="283" t="s">
        <v>34</v>
      </c>
      <c r="C166" s="283"/>
      <c r="D166" s="284">
        <v>1006</v>
      </c>
      <c r="E166" s="284"/>
      <c r="F166" s="284"/>
      <c r="G166" s="284"/>
      <c r="H166" s="284"/>
      <c r="I166" s="284"/>
    </row>
    <row r="167" spans="2:9">
      <c r="B167" s="266"/>
      <c r="C167" s="266"/>
      <c r="D167" s="266"/>
      <c r="E167" s="266"/>
      <c r="F167" s="266"/>
      <c r="G167" s="266"/>
      <c r="H167" s="266"/>
      <c r="I167" s="266"/>
    </row>
    <row r="168" spans="2:9">
      <c r="B168" s="286" t="s">
        <v>129</v>
      </c>
      <c r="C168" s="129" t="s">
        <v>37</v>
      </c>
      <c r="D168" s="290" t="s">
        <v>148</v>
      </c>
      <c r="E168" s="290"/>
      <c r="F168" s="290"/>
      <c r="G168" s="290"/>
      <c r="H168" s="290"/>
      <c r="I168" s="290"/>
    </row>
    <row r="169" spans="2:9">
      <c r="B169" s="286"/>
      <c r="C169" s="129" t="s">
        <v>38</v>
      </c>
      <c r="D169" s="277" t="s">
        <v>148</v>
      </c>
      <c r="E169" s="278"/>
      <c r="F169" s="278"/>
      <c r="G169" s="278"/>
      <c r="H169" s="278"/>
      <c r="I169" s="279"/>
    </row>
    <row r="170" spans="2:9">
      <c r="B170" s="286"/>
      <c r="C170" s="129" t="s">
        <v>39</v>
      </c>
      <c r="D170" s="290" t="s">
        <v>149</v>
      </c>
      <c r="E170" s="290"/>
      <c r="F170" s="290"/>
      <c r="G170" s="290"/>
      <c r="H170" s="290"/>
      <c r="I170" s="290"/>
    </row>
    <row r="171" spans="2:9" ht="11.25" customHeight="1">
      <c r="B171" s="255"/>
      <c r="C171" s="255"/>
      <c r="D171" s="302"/>
      <c r="E171" s="302"/>
      <c r="F171" s="302"/>
      <c r="G171" s="302"/>
      <c r="H171" s="302"/>
    </row>
    <row r="172" spans="2:9">
      <c r="B172" s="256" t="s">
        <v>130</v>
      </c>
      <c r="C172" s="129" t="s">
        <v>41</v>
      </c>
      <c r="D172" s="262" t="s">
        <v>224</v>
      </c>
      <c r="E172" s="263"/>
      <c r="F172" s="263"/>
      <c r="G172" s="263"/>
      <c r="H172" s="263"/>
      <c r="I172" s="264"/>
    </row>
    <row r="173" spans="2:9" ht="12.75" customHeight="1">
      <c r="B173" s="258"/>
      <c r="C173" s="129" t="s">
        <v>42</v>
      </c>
      <c r="D173" s="284">
        <v>1006</v>
      </c>
      <c r="E173" s="284"/>
      <c r="F173" s="284"/>
      <c r="G173" s="284"/>
      <c r="H173" s="284"/>
      <c r="I173" s="284"/>
    </row>
    <row r="174" spans="2:9">
      <c r="B174" s="258"/>
      <c r="C174" s="129" t="s">
        <v>43</v>
      </c>
      <c r="D174" s="262" t="s">
        <v>240</v>
      </c>
      <c r="E174" s="263"/>
      <c r="F174" s="263"/>
      <c r="G174" s="263"/>
      <c r="H174" s="263"/>
      <c r="I174" s="264"/>
    </row>
    <row r="175" spans="2:9" ht="13.5" customHeight="1">
      <c r="B175" s="260"/>
      <c r="C175" s="129" t="s">
        <v>44</v>
      </c>
      <c r="D175" s="284">
        <v>11002</v>
      </c>
      <c r="E175" s="284"/>
      <c r="F175" s="284"/>
      <c r="G175" s="284"/>
      <c r="H175" s="284"/>
      <c r="I175" s="284"/>
    </row>
    <row r="176" spans="2:9">
      <c r="B176" s="255"/>
      <c r="C176" s="255"/>
      <c r="D176" s="302"/>
      <c r="E176" s="302"/>
      <c r="F176" s="302"/>
      <c r="G176" s="302"/>
      <c r="H176" s="302"/>
    </row>
    <row r="177" spans="2:10">
      <c r="B177" s="283" t="s">
        <v>131</v>
      </c>
      <c r="C177" s="283"/>
      <c r="D177" s="284" t="s">
        <v>154</v>
      </c>
      <c r="E177" s="284"/>
      <c r="F177" s="284"/>
      <c r="G177" s="284"/>
      <c r="H177" s="284"/>
      <c r="I177" s="284"/>
    </row>
    <row r="178" spans="2:10" ht="18.75" customHeight="1">
      <c r="B178" s="88"/>
      <c r="C178" s="88"/>
      <c r="D178" s="88"/>
      <c r="E178" s="88"/>
      <c r="F178" s="88"/>
      <c r="G178" s="88"/>
      <c r="H178" s="88"/>
      <c r="I178" s="88"/>
    </row>
    <row r="179" spans="2:10" ht="39.75" customHeight="1">
      <c r="B179" s="39"/>
      <c r="C179" s="39"/>
      <c r="D179" s="314" t="s">
        <v>134</v>
      </c>
      <c r="E179" s="315"/>
      <c r="F179" s="314" t="s">
        <v>135</v>
      </c>
      <c r="G179" s="315"/>
      <c r="H179" s="316" t="s">
        <v>136</v>
      </c>
      <c r="I179" s="316" t="s">
        <v>137</v>
      </c>
      <c r="J179" s="316" t="s">
        <v>138</v>
      </c>
    </row>
    <row r="180" spans="2:10" ht="81.75" customHeight="1">
      <c r="B180" s="129" t="s">
        <v>139</v>
      </c>
      <c r="C180" s="131">
        <v>1006</v>
      </c>
      <c r="D180" s="3" t="s">
        <v>2</v>
      </c>
      <c r="E180" s="3" t="s">
        <v>140</v>
      </c>
      <c r="F180" s="3" t="s">
        <v>2</v>
      </c>
      <c r="G180" s="3" t="s">
        <v>140</v>
      </c>
      <c r="H180" s="317"/>
      <c r="I180" s="317"/>
      <c r="J180" s="317"/>
    </row>
    <row r="181" spans="2:10">
      <c r="B181" s="129" t="s">
        <v>141</v>
      </c>
      <c r="C181" s="131">
        <v>11002</v>
      </c>
      <c r="D181" s="3">
        <v>1</v>
      </c>
      <c r="E181" s="3">
        <v>2</v>
      </c>
      <c r="F181" s="3">
        <v>3</v>
      </c>
      <c r="G181" s="3">
        <v>4</v>
      </c>
      <c r="H181" s="3">
        <v>5</v>
      </c>
      <c r="I181" s="3">
        <v>6</v>
      </c>
      <c r="J181" s="3">
        <v>7</v>
      </c>
    </row>
    <row r="182" spans="2:10">
      <c r="B182" s="129" t="s">
        <v>142</v>
      </c>
      <c r="C182" s="262" t="s">
        <v>240</v>
      </c>
      <c r="D182" s="263"/>
      <c r="E182" s="263"/>
      <c r="F182" s="263"/>
      <c r="G182" s="263"/>
      <c r="H182" s="263"/>
      <c r="I182" s="263"/>
      <c r="J182" s="264"/>
    </row>
    <row r="183" spans="2:10" ht="215.25" customHeight="1">
      <c r="B183" s="129" t="s">
        <v>143</v>
      </c>
      <c r="C183" s="188" t="s">
        <v>279</v>
      </c>
      <c r="D183" s="40" t="s">
        <v>28</v>
      </c>
      <c r="E183" s="40" t="s">
        <v>28</v>
      </c>
      <c r="F183" s="40" t="s">
        <v>28</v>
      </c>
      <c r="G183" s="11"/>
      <c r="H183" s="40" t="s">
        <v>28</v>
      </c>
      <c r="I183" s="40" t="s">
        <v>28</v>
      </c>
      <c r="J183" s="40" t="s">
        <v>28</v>
      </c>
    </row>
    <row r="184" spans="2:10" ht="27">
      <c r="B184" s="129" t="s">
        <v>144</v>
      </c>
      <c r="C184" s="104" t="s">
        <v>169</v>
      </c>
      <c r="D184" s="40" t="s">
        <v>28</v>
      </c>
      <c r="E184" s="40" t="s">
        <v>28</v>
      </c>
      <c r="F184" s="40" t="s">
        <v>28</v>
      </c>
      <c r="G184" s="40" t="s">
        <v>27</v>
      </c>
      <c r="H184" s="40" t="s">
        <v>28</v>
      </c>
      <c r="I184" s="40" t="s">
        <v>28</v>
      </c>
      <c r="J184" s="40" t="s">
        <v>28</v>
      </c>
    </row>
    <row r="185" spans="2:10" ht="57" customHeight="1">
      <c r="B185" s="192" t="s">
        <v>254</v>
      </c>
      <c r="C185" s="188" t="s">
        <v>280</v>
      </c>
      <c r="D185" s="40" t="s">
        <v>28</v>
      </c>
      <c r="E185" s="40" t="s">
        <v>28</v>
      </c>
      <c r="F185" s="40" t="s">
        <v>28</v>
      </c>
      <c r="G185" s="11"/>
      <c r="H185" s="40" t="s">
        <v>28</v>
      </c>
      <c r="I185" s="40" t="s">
        <v>28</v>
      </c>
      <c r="J185" s="40" t="s">
        <v>28</v>
      </c>
    </row>
    <row r="186" spans="2:10">
      <c r="B186" s="312" t="s">
        <v>146</v>
      </c>
      <c r="C186" s="312"/>
      <c r="D186" s="39"/>
      <c r="E186" s="39"/>
      <c r="F186" s="39"/>
      <c r="G186" s="39"/>
      <c r="H186" s="39"/>
      <c r="I186" s="39"/>
      <c r="J186" s="39"/>
    </row>
    <row r="187" spans="2:10" ht="30.75" customHeight="1">
      <c r="B187" s="335" t="s">
        <v>246</v>
      </c>
      <c r="C187" s="336"/>
      <c r="D187" s="47">
        <v>1</v>
      </c>
      <c r="E187" s="47">
        <f>D187</f>
        <v>1</v>
      </c>
      <c r="F187" s="47">
        <v>1</v>
      </c>
      <c r="G187" s="47">
        <f>F187</f>
        <v>1</v>
      </c>
      <c r="H187" s="47">
        <v>1</v>
      </c>
      <c r="I187" s="47">
        <f t="shared" ref="I187:I193" si="7">G187-H187</f>
        <v>0</v>
      </c>
      <c r="J187" s="40"/>
    </row>
    <row r="188" spans="2:10" ht="22.5" customHeight="1">
      <c r="B188" s="337" t="s">
        <v>243</v>
      </c>
      <c r="C188" s="338"/>
      <c r="D188" s="47">
        <v>1</v>
      </c>
      <c r="E188" s="47">
        <f t="shared" ref="E188:E192" si="8">D188</f>
        <v>1</v>
      </c>
      <c r="F188" s="47">
        <v>1</v>
      </c>
      <c r="G188" s="47">
        <f t="shared" ref="G188:G192" si="9">F188</f>
        <v>1</v>
      </c>
      <c r="H188" s="47">
        <v>1</v>
      </c>
      <c r="I188" s="47">
        <f t="shared" si="7"/>
        <v>0</v>
      </c>
      <c r="J188" s="40"/>
    </row>
    <row r="189" spans="2:10" s="159" customFormat="1" ht="57.75" customHeight="1">
      <c r="B189" s="332" t="s">
        <v>281</v>
      </c>
      <c r="C189" s="333"/>
      <c r="D189" s="47">
        <v>100</v>
      </c>
      <c r="E189" s="47">
        <v>111</v>
      </c>
      <c r="F189" s="47">
        <v>100</v>
      </c>
      <c r="G189" s="47">
        <v>111</v>
      </c>
      <c r="H189" s="47">
        <v>111</v>
      </c>
      <c r="I189" s="47">
        <f t="shared" si="7"/>
        <v>0</v>
      </c>
      <c r="J189" s="249" t="s">
        <v>345</v>
      </c>
    </row>
    <row r="190" spans="2:10" s="159" customFormat="1" ht="33.75" customHeight="1">
      <c r="B190" s="306" t="s">
        <v>282</v>
      </c>
      <c r="C190" s="307"/>
      <c r="D190" s="47">
        <v>3</v>
      </c>
      <c r="E190" s="47">
        <f t="shared" si="8"/>
        <v>3</v>
      </c>
      <c r="F190" s="47">
        <v>3</v>
      </c>
      <c r="G190" s="47">
        <f t="shared" si="9"/>
        <v>3</v>
      </c>
      <c r="H190" s="47">
        <v>3</v>
      </c>
      <c r="I190" s="47">
        <f t="shared" si="7"/>
        <v>0</v>
      </c>
      <c r="J190" s="40"/>
    </row>
    <row r="191" spans="2:10" s="159" customFormat="1" ht="30" customHeight="1">
      <c r="B191" s="308" t="s">
        <v>283</v>
      </c>
      <c r="C191" s="309"/>
      <c r="D191" s="47">
        <v>1</v>
      </c>
      <c r="E191" s="47">
        <f t="shared" si="8"/>
        <v>1</v>
      </c>
      <c r="F191" s="47">
        <v>1</v>
      </c>
      <c r="G191" s="47">
        <f t="shared" si="9"/>
        <v>1</v>
      </c>
      <c r="H191" s="47">
        <v>1</v>
      </c>
      <c r="I191" s="47">
        <f t="shared" si="7"/>
        <v>0</v>
      </c>
      <c r="J191" s="40"/>
    </row>
    <row r="192" spans="2:10" s="159" customFormat="1" ht="35.25" customHeight="1">
      <c r="B192" s="306" t="s">
        <v>284</v>
      </c>
      <c r="C192" s="307"/>
      <c r="D192" s="47">
        <v>2</v>
      </c>
      <c r="E192" s="47">
        <f t="shared" si="8"/>
        <v>2</v>
      </c>
      <c r="F192" s="47">
        <v>2</v>
      </c>
      <c r="G192" s="47">
        <f t="shared" si="9"/>
        <v>2</v>
      </c>
      <c r="H192" s="47">
        <v>2</v>
      </c>
      <c r="I192" s="47">
        <f t="shared" si="7"/>
        <v>0</v>
      </c>
      <c r="J192" s="239"/>
    </row>
    <row r="193" spans="2:10" ht="141.75" customHeight="1">
      <c r="B193" s="313" t="s">
        <v>147</v>
      </c>
      <c r="C193" s="313"/>
      <c r="D193" s="193">
        <v>387693</v>
      </c>
      <c r="E193" s="138">
        <v>570978</v>
      </c>
      <c r="F193" s="193">
        <v>387693</v>
      </c>
      <c r="G193" s="138">
        <v>570978</v>
      </c>
      <c r="H193" s="193">
        <v>570938.47</v>
      </c>
      <c r="I193" s="193">
        <f t="shared" si="7"/>
        <v>39.53000000002794</v>
      </c>
      <c r="J193" s="248" t="s">
        <v>352</v>
      </c>
    </row>
    <row r="195" spans="2:10" s="159" customFormat="1"/>
    <row r="196" spans="2:10" s="159" customFormat="1"/>
    <row r="197" spans="2:10" s="159" customFormat="1">
      <c r="B197" s="161" t="s">
        <v>330</v>
      </c>
      <c r="C197" s="301" t="s">
        <v>70</v>
      </c>
      <c r="D197" s="301"/>
      <c r="E197" s="301"/>
      <c r="F197" s="252" t="s">
        <v>71</v>
      </c>
      <c r="G197" s="252"/>
      <c r="H197" s="254" t="s">
        <v>155</v>
      </c>
      <c r="I197" s="254"/>
      <c r="J197" s="254"/>
    </row>
    <row r="198" spans="2:10">
      <c r="C198" s="8"/>
      <c r="D198" s="8"/>
      <c r="E198" s="1"/>
      <c r="F198" s="252" t="s">
        <v>72</v>
      </c>
      <c r="G198" s="252"/>
      <c r="H198" s="252" t="s">
        <v>73</v>
      </c>
      <c r="I198" s="252"/>
      <c r="J198" s="252"/>
    </row>
    <row r="199" spans="2:10">
      <c r="B199" s="128" t="s">
        <v>74</v>
      </c>
      <c r="D199" s="8"/>
      <c r="E199" s="8"/>
      <c r="F199" s="8"/>
      <c r="G199" s="8"/>
    </row>
    <row r="200" spans="2:10" ht="16.5" customHeight="1">
      <c r="C200" s="301" t="s">
        <v>75</v>
      </c>
      <c r="D200" s="301"/>
      <c r="E200" s="301"/>
      <c r="F200" s="252" t="s">
        <v>71</v>
      </c>
      <c r="G200" s="252"/>
      <c r="H200" s="254" t="s">
        <v>242</v>
      </c>
      <c r="I200" s="254"/>
      <c r="J200" s="254"/>
    </row>
    <row r="201" spans="2:10">
      <c r="C201" s="8"/>
      <c r="D201" s="8"/>
      <c r="E201" s="8"/>
      <c r="F201" s="252" t="s">
        <v>72</v>
      </c>
      <c r="G201" s="252"/>
      <c r="H201" s="252" t="s">
        <v>73</v>
      </c>
      <c r="I201" s="252"/>
      <c r="J201" s="252"/>
    </row>
    <row r="204" spans="2:10">
      <c r="H204" s="13"/>
      <c r="I204" s="288" t="s">
        <v>132</v>
      </c>
      <c r="J204" s="288"/>
    </row>
    <row r="205" spans="2:10">
      <c r="F205" s="83"/>
      <c r="G205" s="83"/>
      <c r="H205" s="83"/>
    </row>
    <row r="206" spans="2:10">
      <c r="B206" s="289" t="s">
        <v>126</v>
      </c>
      <c r="C206" s="289"/>
      <c r="D206" s="289"/>
      <c r="E206" s="289"/>
      <c r="F206" s="289"/>
      <c r="G206" s="289"/>
      <c r="H206" s="289"/>
      <c r="I206" s="289"/>
    </row>
    <row r="207" spans="2:10">
      <c r="B207" s="289" t="s">
        <v>133</v>
      </c>
      <c r="C207" s="289"/>
      <c r="D207" s="289"/>
      <c r="E207" s="289"/>
      <c r="F207" s="289"/>
      <c r="G207" s="289"/>
      <c r="H207" s="289"/>
      <c r="I207" s="289"/>
    </row>
    <row r="208" spans="2:10">
      <c r="B208" s="289" t="s">
        <v>328</v>
      </c>
      <c r="C208" s="289"/>
      <c r="D208" s="289"/>
      <c r="E208" s="289"/>
      <c r="F208" s="289"/>
      <c r="G208" s="289"/>
      <c r="H208" s="289"/>
      <c r="I208" s="289"/>
    </row>
    <row r="209" spans="2:10">
      <c r="J209" s="12"/>
    </row>
    <row r="210" spans="2:10">
      <c r="B210" s="283" t="s">
        <v>29</v>
      </c>
      <c r="C210" s="82" t="s">
        <v>30</v>
      </c>
      <c r="D210" s="265" t="s">
        <v>150</v>
      </c>
      <c r="E210" s="266"/>
      <c r="F210" s="266"/>
      <c r="G210" s="266"/>
      <c r="H210" s="266"/>
      <c r="I210" s="267"/>
      <c r="J210" s="12"/>
    </row>
    <row r="211" spans="2:10">
      <c r="B211" s="283"/>
      <c r="C211" s="82" t="s">
        <v>31</v>
      </c>
      <c r="D211" s="284">
        <v>104021</v>
      </c>
      <c r="E211" s="284"/>
      <c r="F211" s="284"/>
      <c r="G211" s="284"/>
      <c r="H211" s="284"/>
      <c r="I211" s="284"/>
    </row>
    <row r="212" spans="2:10">
      <c r="B212" s="255"/>
      <c r="C212" s="255"/>
      <c r="D212" s="255"/>
      <c r="E212" s="255"/>
      <c r="F212" s="255"/>
      <c r="G212" s="255"/>
      <c r="H212" s="255"/>
      <c r="I212" s="255"/>
    </row>
    <row r="213" spans="2:10">
      <c r="B213" s="283" t="s">
        <v>32</v>
      </c>
      <c r="C213" s="82" t="s">
        <v>30</v>
      </c>
      <c r="D213" s="265" t="s">
        <v>150</v>
      </c>
      <c r="E213" s="266"/>
      <c r="F213" s="266"/>
      <c r="G213" s="266"/>
      <c r="H213" s="266"/>
      <c r="I213" s="267"/>
    </row>
    <row r="214" spans="2:10">
      <c r="B214" s="283"/>
      <c r="C214" s="82" t="s">
        <v>31</v>
      </c>
      <c r="D214" s="284">
        <v>104021</v>
      </c>
      <c r="E214" s="284"/>
      <c r="F214" s="284"/>
      <c r="G214" s="284"/>
      <c r="H214" s="284"/>
      <c r="I214" s="284"/>
    </row>
    <row r="215" spans="2:10">
      <c r="B215" s="266"/>
      <c r="C215" s="266"/>
      <c r="D215" s="266"/>
      <c r="E215" s="266"/>
      <c r="F215" s="266"/>
      <c r="G215" s="266"/>
      <c r="H215" s="266"/>
      <c r="I215" s="266"/>
    </row>
    <row r="216" spans="2:10">
      <c r="B216" s="283" t="s">
        <v>33</v>
      </c>
      <c r="C216" s="283"/>
      <c r="D216" s="265" t="s">
        <v>150</v>
      </c>
      <c r="E216" s="266"/>
      <c r="F216" s="266"/>
      <c r="G216" s="266"/>
      <c r="H216" s="266"/>
      <c r="I216" s="267"/>
    </row>
    <row r="217" spans="2:10">
      <c r="B217" s="255"/>
      <c r="C217" s="255"/>
      <c r="D217" s="302"/>
      <c r="E217" s="302"/>
      <c r="F217" s="302"/>
      <c r="G217" s="302"/>
      <c r="H217" s="302"/>
    </row>
    <row r="218" spans="2:10">
      <c r="B218" s="283" t="s">
        <v>34</v>
      </c>
      <c r="C218" s="283"/>
      <c r="D218" s="284">
        <v>1006</v>
      </c>
      <c r="E218" s="284"/>
      <c r="F218" s="284"/>
      <c r="G218" s="284"/>
      <c r="H218" s="284"/>
      <c r="I218" s="284"/>
    </row>
    <row r="219" spans="2:10">
      <c r="B219" s="266"/>
      <c r="C219" s="266"/>
      <c r="D219" s="266"/>
      <c r="E219" s="266"/>
      <c r="F219" s="266"/>
      <c r="G219" s="266"/>
      <c r="H219" s="266"/>
      <c r="I219" s="266"/>
    </row>
    <row r="220" spans="2:10">
      <c r="B220" s="286" t="s">
        <v>129</v>
      </c>
      <c r="C220" s="82" t="s">
        <v>37</v>
      </c>
      <c r="D220" s="290" t="s">
        <v>148</v>
      </c>
      <c r="E220" s="290"/>
      <c r="F220" s="290"/>
      <c r="G220" s="290"/>
      <c r="H220" s="290"/>
      <c r="I220" s="290"/>
    </row>
    <row r="221" spans="2:10">
      <c r="B221" s="286"/>
      <c r="C221" s="82" t="s">
        <v>38</v>
      </c>
      <c r="D221" s="277" t="s">
        <v>225</v>
      </c>
      <c r="E221" s="278"/>
      <c r="F221" s="278"/>
      <c r="G221" s="278"/>
      <c r="H221" s="278"/>
      <c r="I221" s="279"/>
    </row>
    <row r="222" spans="2:10">
      <c r="B222" s="286"/>
      <c r="C222" s="82" t="s">
        <v>39</v>
      </c>
      <c r="D222" s="290" t="s">
        <v>148</v>
      </c>
      <c r="E222" s="290"/>
      <c r="F222" s="290"/>
      <c r="G222" s="290"/>
      <c r="H222" s="290"/>
      <c r="I222" s="290"/>
    </row>
    <row r="223" spans="2:10">
      <c r="B223" s="255"/>
      <c r="C223" s="255"/>
      <c r="D223" s="302"/>
      <c r="E223" s="302"/>
      <c r="F223" s="302"/>
      <c r="G223" s="302"/>
      <c r="H223" s="302"/>
    </row>
    <row r="224" spans="2:10">
      <c r="B224" s="256" t="s">
        <v>130</v>
      </c>
      <c r="C224" s="82" t="s">
        <v>41</v>
      </c>
      <c r="D224" s="262" t="s">
        <v>224</v>
      </c>
      <c r="E224" s="263"/>
      <c r="F224" s="263"/>
      <c r="G224" s="263"/>
      <c r="H224" s="263"/>
      <c r="I224" s="264"/>
    </row>
    <row r="225" spans="2:10">
      <c r="B225" s="258"/>
      <c r="C225" s="82" t="s">
        <v>42</v>
      </c>
      <c r="D225" s="284">
        <v>1006</v>
      </c>
      <c r="E225" s="284"/>
      <c r="F225" s="284"/>
      <c r="G225" s="284"/>
      <c r="H225" s="284"/>
      <c r="I225" s="284"/>
    </row>
    <row r="226" spans="2:10">
      <c r="B226" s="258"/>
      <c r="C226" s="82" t="s">
        <v>43</v>
      </c>
      <c r="D226" s="262" t="s">
        <v>227</v>
      </c>
      <c r="E226" s="263"/>
      <c r="F226" s="263"/>
      <c r="G226" s="263"/>
      <c r="H226" s="263"/>
      <c r="I226" s="264"/>
    </row>
    <row r="227" spans="2:10">
      <c r="B227" s="260"/>
      <c r="C227" s="82" t="s">
        <v>44</v>
      </c>
      <c r="D227" s="284">
        <v>13003</v>
      </c>
      <c r="E227" s="284"/>
      <c r="F227" s="284"/>
      <c r="G227" s="284"/>
      <c r="H227" s="284"/>
      <c r="I227" s="284"/>
    </row>
    <row r="228" spans="2:10">
      <c r="B228" s="255"/>
      <c r="C228" s="255"/>
      <c r="D228" s="302"/>
      <c r="E228" s="302"/>
      <c r="F228" s="302"/>
      <c r="G228" s="302"/>
      <c r="H228" s="302"/>
    </row>
    <row r="229" spans="2:10">
      <c r="B229" s="283" t="s">
        <v>131</v>
      </c>
      <c r="C229" s="283"/>
      <c r="D229" s="284" t="s">
        <v>154</v>
      </c>
      <c r="E229" s="284"/>
      <c r="F229" s="284"/>
      <c r="G229" s="284"/>
      <c r="H229" s="284"/>
      <c r="I229" s="284"/>
    </row>
    <row r="230" spans="2:10">
      <c r="B230" s="88"/>
      <c r="C230" s="88"/>
      <c r="D230" s="88"/>
      <c r="E230" s="88"/>
      <c r="F230" s="88"/>
      <c r="G230" s="88"/>
      <c r="H230" s="88"/>
      <c r="I230" s="88"/>
    </row>
    <row r="232" spans="2:10" ht="73.5" customHeight="1">
      <c r="B232" s="39"/>
      <c r="C232" s="39"/>
      <c r="D232" s="314" t="s">
        <v>134</v>
      </c>
      <c r="E232" s="315"/>
      <c r="F232" s="314" t="s">
        <v>135</v>
      </c>
      <c r="G232" s="315"/>
      <c r="H232" s="316" t="s">
        <v>136</v>
      </c>
      <c r="I232" s="316" t="s">
        <v>137</v>
      </c>
      <c r="J232" s="316" t="s">
        <v>138</v>
      </c>
    </row>
    <row r="233" spans="2:10" ht="42.75" customHeight="1">
      <c r="B233" s="82" t="s">
        <v>139</v>
      </c>
      <c r="C233" s="86">
        <v>1006</v>
      </c>
      <c r="D233" s="3" t="s">
        <v>2</v>
      </c>
      <c r="E233" s="3" t="s">
        <v>140</v>
      </c>
      <c r="F233" s="3" t="s">
        <v>2</v>
      </c>
      <c r="G233" s="3" t="s">
        <v>140</v>
      </c>
      <c r="H233" s="317"/>
      <c r="I233" s="317"/>
      <c r="J233" s="317"/>
    </row>
    <row r="234" spans="2:10">
      <c r="B234" s="82" t="s">
        <v>141</v>
      </c>
      <c r="C234" s="86">
        <v>13003</v>
      </c>
      <c r="D234" s="3">
        <v>1</v>
      </c>
      <c r="E234" s="3">
        <v>2</v>
      </c>
      <c r="F234" s="3">
        <v>3</v>
      </c>
      <c r="G234" s="3">
        <v>4</v>
      </c>
      <c r="H234" s="3">
        <v>5</v>
      </c>
      <c r="I234" s="3">
        <v>6</v>
      </c>
      <c r="J234" s="3">
        <v>7</v>
      </c>
    </row>
    <row r="235" spans="2:10">
      <c r="B235" s="82" t="s">
        <v>142</v>
      </c>
      <c r="C235" s="262" t="s">
        <v>227</v>
      </c>
      <c r="D235" s="263"/>
      <c r="E235" s="263"/>
      <c r="F235" s="263"/>
      <c r="G235" s="263"/>
      <c r="H235" s="263"/>
      <c r="I235" s="263"/>
      <c r="J235" s="264"/>
    </row>
    <row r="236" spans="2:10" ht="99.75" customHeight="1">
      <c r="B236" s="82" t="s">
        <v>143</v>
      </c>
      <c r="C236" s="85" t="s">
        <v>228</v>
      </c>
      <c r="D236" s="40" t="s">
        <v>28</v>
      </c>
      <c r="E236" s="40" t="s">
        <v>28</v>
      </c>
      <c r="F236" s="40" t="s">
        <v>28</v>
      </c>
      <c r="G236" s="11"/>
      <c r="H236" s="40" t="s">
        <v>28</v>
      </c>
      <c r="I236" s="40" t="s">
        <v>28</v>
      </c>
      <c r="J236" s="40" t="s">
        <v>28</v>
      </c>
    </row>
    <row r="237" spans="2:10" ht="38.25" customHeight="1">
      <c r="B237" s="82" t="s">
        <v>144</v>
      </c>
      <c r="C237" s="143" t="s">
        <v>253</v>
      </c>
      <c r="D237" s="40" t="s">
        <v>28</v>
      </c>
      <c r="E237" s="40" t="s">
        <v>28</v>
      </c>
      <c r="F237" s="40" t="s">
        <v>28</v>
      </c>
      <c r="G237" s="40" t="s">
        <v>27</v>
      </c>
      <c r="H237" s="40" t="s">
        <v>28</v>
      </c>
      <c r="I237" s="40" t="s">
        <v>28</v>
      </c>
      <c r="J237" s="40" t="s">
        <v>28</v>
      </c>
    </row>
    <row r="238" spans="2:10" ht="40.5">
      <c r="B238" s="134" t="s">
        <v>254</v>
      </c>
      <c r="C238" s="143" t="s">
        <v>183</v>
      </c>
      <c r="D238" s="40" t="s">
        <v>28</v>
      </c>
      <c r="E238" s="40" t="s">
        <v>28</v>
      </c>
      <c r="F238" s="40" t="s">
        <v>28</v>
      </c>
      <c r="G238" s="11"/>
      <c r="H238" s="40" t="s">
        <v>28</v>
      </c>
      <c r="I238" s="40" t="s">
        <v>28</v>
      </c>
      <c r="J238" s="40" t="s">
        <v>28</v>
      </c>
    </row>
    <row r="239" spans="2:10" ht="22.5" customHeight="1">
      <c r="B239" s="312" t="s">
        <v>146</v>
      </c>
      <c r="C239" s="312"/>
      <c r="D239" s="39"/>
      <c r="E239" s="39"/>
      <c r="F239" s="39"/>
      <c r="G239" s="39"/>
      <c r="H239" s="39"/>
      <c r="I239" s="39"/>
      <c r="J239" s="39"/>
    </row>
    <row r="240" spans="2:10" ht="125.25" customHeight="1">
      <c r="B240" s="313" t="s">
        <v>147</v>
      </c>
      <c r="C240" s="313"/>
      <c r="D240" s="193">
        <v>4393.3</v>
      </c>
      <c r="E240" s="138">
        <v>5025</v>
      </c>
      <c r="F240" s="193">
        <v>4393.3</v>
      </c>
      <c r="G240" s="138">
        <v>5025</v>
      </c>
      <c r="H240" s="138">
        <v>4854.3</v>
      </c>
      <c r="I240" s="138">
        <f>G240-H240</f>
        <v>170.69999999999982</v>
      </c>
      <c r="J240" s="11" t="s">
        <v>322</v>
      </c>
    </row>
    <row r="241" spans="2:10" ht="17.25">
      <c r="B241" s="334"/>
      <c r="C241" s="334"/>
      <c r="D241" s="90"/>
      <c r="E241" s="90"/>
      <c r="F241" s="90"/>
      <c r="G241" s="90"/>
      <c r="H241" s="90"/>
      <c r="I241" s="90"/>
      <c r="J241" s="91"/>
    </row>
    <row r="244" spans="2:10">
      <c r="B244" s="161" t="s">
        <v>330</v>
      </c>
      <c r="C244" s="301" t="s">
        <v>70</v>
      </c>
      <c r="D244" s="301"/>
      <c r="E244" s="301"/>
      <c r="F244" s="252" t="s">
        <v>71</v>
      </c>
      <c r="G244" s="252"/>
      <c r="H244" s="254" t="s">
        <v>155</v>
      </c>
      <c r="I244" s="254"/>
      <c r="J244" s="254"/>
    </row>
    <row r="245" spans="2:10">
      <c r="C245" s="8"/>
      <c r="D245" s="8"/>
      <c r="E245" s="1"/>
      <c r="F245" s="252" t="s">
        <v>72</v>
      </c>
      <c r="G245" s="252"/>
      <c r="H245" s="252" t="s">
        <v>73</v>
      </c>
      <c r="I245" s="252"/>
      <c r="J245" s="252"/>
    </row>
    <row r="246" spans="2:10">
      <c r="B246" s="81" t="s">
        <v>74</v>
      </c>
      <c r="D246" s="8"/>
      <c r="E246" s="8"/>
      <c r="F246" s="8"/>
      <c r="G246" s="8"/>
    </row>
    <row r="247" spans="2:10" ht="16.5" customHeight="1">
      <c r="C247" s="301" t="s">
        <v>75</v>
      </c>
      <c r="D247" s="301"/>
      <c r="E247" s="301"/>
      <c r="F247" s="252" t="s">
        <v>71</v>
      </c>
      <c r="G247" s="252"/>
      <c r="H247" s="254" t="s">
        <v>242</v>
      </c>
      <c r="I247" s="254"/>
      <c r="J247" s="254"/>
    </row>
    <row r="248" spans="2:10">
      <c r="C248" s="8"/>
      <c r="D248" s="8"/>
      <c r="E248" s="8"/>
      <c r="F248" s="252" t="s">
        <v>72</v>
      </c>
      <c r="G248" s="252"/>
      <c r="H248" s="252" t="s">
        <v>73</v>
      </c>
      <c r="I248" s="252"/>
      <c r="J248" s="252"/>
    </row>
    <row r="249" spans="2:10">
      <c r="C249" s="8"/>
      <c r="D249" s="8"/>
      <c r="E249" s="8"/>
      <c r="F249" s="81"/>
      <c r="G249" s="81"/>
      <c r="H249" s="81"/>
      <c r="I249" s="81"/>
      <c r="J249" s="81"/>
    </row>
    <row r="250" spans="2:10">
      <c r="H250" s="13"/>
      <c r="I250" s="288" t="s">
        <v>132</v>
      </c>
      <c r="J250" s="288"/>
    </row>
    <row r="251" spans="2:10">
      <c r="F251" s="35"/>
      <c r="G251" s="35"/>
      <c r="H251" s="35"/>
    </row>
    <row r="252" spans="2:10">
      <c r="B252" s="289" t="s">
        <v>126</v>
      </c>
      <c r="C252" s="289"/>
      <c r="D252" s="289"/>
      <c r="E252" s="289"/>
      <c r="F252" s="289"/>
      <c r="G252" s="289"/>
      <c r="H252" s="289"/>
      <c r="I252" s="289"/>
    </row>
    <row r="253" spans="2:10">
      <c r="B253" s="289" t="s">
        <v>133</v>
      </c>
      <c r="C253" s="289"/>
      <c r="D253" s="289"/>
      <c r="E253" s="289"/>
      <c r="F253" s="289"/>
      <c r="G253" s="289"/>
      <c r="H253" s="289"/>
      <c r="I253" s="289"/>
    </row>
    <row r="254" spans="2:10">
      <c r="B254" s="289" t="s">
        <v>328</v>
      </c>
      <c r="C254" s="289"/>
      <c r="D254" s="289"/>
      <c r="E254" s="289"/>
      <c r="F254" s="289"/>
      <c r="G254" s="289"/>
      <c r="H254" s="289"/>
      <c r="I254" s="289"/>
    </row>
    <row r="255" spans="2:10">
      <c r="J255" s="12"/>
    </row>
    <row r="256" spans="2:10">
      <c r="B256" s="283" t="s">
        <v>29</v>
      </c>
      <c r="C256" s="34" t="s">
        <v>30</v>
      </c>
      <c r="D256" s="265" t="s">
        <v>150</v>
      </c>
      <c r="E256" s="266"/>
      <c r="F256" s="266"/>
      <c r="G256" s="266"/>
      <c r="H256" s="266"/>
      <c r="I256" s="267"/>
      <c r="J256" s="12"/>
    </row>
    <row r="257" spans="2:9">
      <c r="B257" s="283"/>
      <c r="C257" s="34" t="s">
        <v>31</v>
      </c>
      <c r="D257" s="284">
        <v>104021</v>
      </c>
      <c r="E257" s="284"/>
      <c r="F257" s="284"/>
      <c r="G257" s="284"/>
      <c r="H257" s="284"/>
      <c r="I257" s="284"/>
    </row>
    <row r="258" spans="2:9">
      <c r="B258" s="255"/>
      <c r="C258" s="255"/>
      <c r="D258" s="255"/>
      <c r="E258" s="255"/>
      <c r="F258" s="255"/>
      <c r="G258" s="255"/>
      <c r="H258" s="255"/>
      <c r="I258" s="255"/>
    </row>
    <row r="259" spans="2:9">
      <c r="B259" s="283" t="s">
        <v>32</v>
      </c>
      <c r="C259" s="34" t="s">
        <v>30</v>
      </c>
      <c r="D259" s="265" t="s">
        <v>150</v>
      </c>
      <c r="E259" s="266"/>
      <c r="F259" s="266"/>
      <c r="G259" s="266"/>
      <c r="H259" s="266"/>
      <c r="I259" s="267"/>
    </row>
    <row r="260" spans="2:9">
      <c r="B260" s="283"/>
      <c r="C260" s="34" t="s">
        <v>31</v>
      </c>
      <c r="D260" s="284">
        <v>104021</v>
      </c>
      <c r="E260" s="284"/>
      <c r="F260" s="284"/>
      <c r="G260" s="284"/>
      <c r="H260" s="284"/>
      <c r="I260" s="284"/>
    </row>
    <row r="261" spans="2:9">
      <c r="B261" s="266"/>
      <c r="C261" s="266"/>
      <c r="D261" s="266"/>
      <c r="E261" s="266"/>
      <c r="F261" s="266"/>
      <c r="G261" s="266"/>
      <c r="H261" s="266"/>
      <c r="I261" s="266"/>
    </row>
    <row r="262" spans="2:9">
      <c r="B262" s="283" t="s">
        <v>33</v>
      </c>
      <c r="C262" s="283"/>
      <c r="D262" s="284">
        <v>1006</v>
      </c>
      <c r="E262" s="284"/>
      <c r="F262" s="284"/>
      <c r="G262" s="284"/>
      <c r="H262" s="284"/>
      <c r="I262" s="284"/>
    </row>
    <row r="263" spans="2:9">
      <c r="B263" s="255"/>
      <c r="C263" s="255"/>
      <c r="D263" s="302"/>
      <c r="E263" s="302"/>
      <c r="F263" s="302"/>
      <c r="G263" s="302"/>
      <c r="H263" s="302"/>
    </row>
    <row r="264" spans="2:9">
      <c r="B264" s="283" t="s">
        <v>34</v>
      </c>
      <c r="C264" s="283"/>
      <c r="D264" s="284"/>
      <c r="E264" s="284"/>
      <c r="F264" s="284"/>
      <c r="G264" s="284"/>
      <c r="H264" s="284"/>
      <c r="I264" s="284"/>
    </row>
    <row r="265" spans="2:9">
      <c r="B265" s="266"/>
      <c r="C265" s="266"/>
      <c r="D265" s="266"/>
      <c r="E265" s="266"/>
      <c r="F265" s="266"/>
      <c r="G265" s="266"/>
      <c r="H265" s="266"/>
      <c r="I265" s="266"/>
    </row>
    <row r="266" spans="2:9">
      <c r="B266" s="286" t="s">
        <v>129</v>
      </c>
      <c r="C266" s="34" t="s">
        <v>37</v>
      </c>
      <c r="D266" s="290" t="s">
        <v>156</v>
      </c>
      <c r="E266" s="290"/>
      <c r="F266" s="290"/>
      <c r="G266" s="290"/>
      <c r="H266" s="290"/>
      <c r="I266" s="290"/>
    </row>
    <row r="267" spans="2:9">
      <c r="B267" s="286"/>
      <c r="C267" s="34" t="s">
        <v>38</v>
      </c>
      <c r="D267" s="290" t="s">
        <v>157</v>
      </c>
      <c r="E267" s="290"/>
      <c r="F267" s="290"/>
      <c r="G267" s="290"/>
      <c r="H267" s="290"/>
      <c r="I267" s="290"/>
    </row>
    <row r="268" spans="2:9">
      <c r="B268" s="286"/>
      <c r="C268" s="34" t="s">
        <v>39</v>
      </c>
      <c r="D268" s="290" t="s">
        <v>149</v>
      </c>
      <c r="E268" s="290"/>
      <c r="F268" s="290"/>
      <c r="G268" s="290"/>
      <c r="H268" s="290"/>
      <c r="I268" s="290"/>
    </row>
    <row r="269" spans="2:9">
      <c r="B269" s="255"/>
      <c r="C269" s="255"/>
      <c r="D269" s="302"/>
      <c r="E269" s="302"/>
      <c r="F269" s="302"/>
      <c r="G269" s="302"/>
      <c r="H269" s="302"/>
    </row>
    <row r="270" spans="2:9" ht="24.75" customHeight="1">
      <c r="B270" s="256" t="s">
        <v>130</v>
      </c>
      <c r="C270" s="34" t="s">
        <v>41</v>
      </c>
      <c r="D270" s="262" t="s">
        <v>222</v>
      </c>
      <c r="E270" s="263"/>
      <c r="F270" s="263"/>
      <c r="G270" s="263"/>
      <c r="H270" s="263"/>
      <c r="I270" s="264"/>
    </row>
    <row r="271" spans="2:9" ht="20.25" customHeight="1">
      <c r="B271" s="258"/>
      <c r="C271" s="34" t="s">
        <v>42</v>
      </c>
      <c r="D271" s="284">
        <v>1031</v>
      </c>
      <c r="E271" s="284"/>
      <c r="F271" s="284"/>
      <c r="G271" s="284"/>
      <c r="H271" s="284"/>
      <c r="I271" s="284"/>
    </row>
    <row r="272" spans="2:9" ht="21" customHeight="1">
      <c r="B272" s="258"/>
      <c r="C272" s="34" t="s">
        <v>43</v>
      </c>
      <c r="D272" s="262" t="s">
        <v>222</v>
      </c>
      <c r="E272" s="263"/>
      <c r="F272" s="263"/>
      <c r="G272" s="263"/>
      <c r="H272" s="263"/>
      <c r="I272" s="264"/>
    </row>
    <row r="273" spans="2:35">
      <c r="B273" s="260"/>
      <c r="C273" s="34" t="s">
        <v>44</v>
      </c>
      <c r="D273" s="284">
        <v>11001</v>
      </c>
      <c r="E273" s="284"/>
      <c r="F273" s="284"/>
      <c r="G273" s="284"/>
      <c r="H273" s="284"/>
      <c r="I273" s="284"/>
    </row>
    <row r="274" spans="2:35">
      <c r="B274" s="255"/>
      <c r="C274" s="255"/>
      <c r="D274" s="302"/>
      <c r="E274" s="302"/>
      <c r="F274" s="302"/>
      <c r="G274" s="302"/>
      <c r="H274" s="302"/>
    </row>
    <row r="275" spans="2:35">
      <c r="B275" s="283" t="s">
        <v>131</v>
      </c>
      <c r="C275" s="283"/>
      <c r="D275" s="284" t="s">
        <v>154</v>
      </c>
      <c r="E275" s="284"/>
      <c r="F275" s="284"/>
      <c r="G275" s="284"/>
      <c r="H275" s="284"/>
      <c r="I275" s="284"/>
    </row>
    <row r="277" spans="2:35" ht="47.25" customHeight="1">
      <c r="B277" s="39"/>
      <c r="C277" s="39"/>
      <c r="D277" s="314" t="s">
        <v>134</v>
      </c>
      <c r="E277" s="315"/>
      <c r="F277" s="314" t="s">
        <v>135</v>
      </c>
      <c r="G277" s="315"/>
      <c r="H277" s="316" t="s">
        <v>136</v>
      </c>
      <c r="I277" s="316" t="s">
        <v>137</v>
      </c>
      <c r="J277" s="316" t="s">
        <v>138</v>
      </c>
    </row>
    <row r="278" spans="2:35" ht="54" customHeight="1">
      <c r="B278" s="34" t="s">
        <v>139</v>
      </c>
      <c r="C278" s="42">
        <v>1031</v>
      </c>
      <c r="D278" s="3" t="s">
        <v>2</v>
      </c>
      <c r="E278" s="3" t="s">
        <v>140</v>
      </c>
      <c r="F278" s="3" t="s">
        <v>2</v>
      </c>
      <c r="G278" s="3" t="s">
        <v>140</v>
      </c>
      <c r="H278" s="317"/>
      <c r="I278" s="317"/>
      <c r="J278" s="317"/>
    </row>
    <row r="279" spans="2:35" ht="24" customHeight="1">
      <c r="B279" s="34" t="s">
        <v>141</v>
      </c>
      <c r="C279" s="42">
        <v>11001</v>
      </c>
      <c r="D279" s="3">
        <v>1</v>
      </c>
      <c r="E279" s="3">
        <v>2</v>
      </c>
      <c r="F279" s="3">
        <v>3</v>
      </c>
      <c r="G279" s="3">
        <v>4</v>
      </c>
      <c r="H279" s="3">
        <v>5</v>
      </c>
      <c r="I279" s="3">
        <v>6</v>
      </c>
      <c r="J279" s="3">
        <v>7</v>
      </c>
    </row>
    <row r="280" spans="2:35" ht="28.5" customHeight="1">
      <c r="B280" s="34" t="s">
        <v>142</v>
      </c>
      <c r="C280" s="262" t="s">
        <v>184</v>
      </c>
      <c r="D280" s="263"/>
      <c r="E280" s="263"/>
      <c r="F280" s="263"/>
      <c r="G280" s="263"/>
      <c r="H280" s="263"/>
      <c r="I280" s="263"/>
      <c r="J280" s="264"/>
    </row>
    <row r="281" spans="2:35" ht="196.5" customHeight="1">
      <c r="B281" s="34" t="s">
        <v>143</v>
      </c>
      <c r="C281" s="36" t="s">
        <v>255</v>
      </c>
      <c r="D281" s="40" t="s">
        <v>28</v>
      </c>
      <c r="E281" s="40" t="s">
        <v>28</v>
      </c>
      <c r="F281" s="40" t="s">
        <v>28</v>
      </c>
      <c r="G281" s="11"/>
      <c r="H281" s="40" t="s">
        <v>28</v>
      </c>
      <c r="I281" s="40" t="s">
        <v>28</v>
      </c>
      <c r="J281" s="40" t="s">
        <v>28</v>
      </c>
    </row>
    <row r="282" spans="2:35" ht="27">
      <c r="B282" s="34" t="s">
        <v>144</v>
      </c>
      <c r="C282" s="36" t="s">
        <v>169</v>
      </c>
      <c r="D282" s="40" t="s">
        <v>28</v>
      </c>
      <c r="E282" s="40" t="s">
        <v>28</v>
      </c>
      <c r="F282" s="40" t="s">
        <v>28</v>
      </c>
      <c r="G282" s="40" t="s">
        <v>27</v>
      </c>
      <c r="H282" s="40" t="s">
        <v>28</v>
      </c>
      <c r="I282" s="40" t="s">
        <v>28</v>
      </c>
      <c r="J282" s="40" t="s">
        <v>28</v>
      </c>
    </row>
    <row r="283" spans="2:35" ht="73.5" customHeight="1">
      <c r="B283" s="137" t="s">
        <v>254</v>
      </c>
      <c r="C283" s="189" t="s">
        <v>185</v>
      </c>
      <c r="D283" s="40" t="s">
        <v>28</v>
      </c>
      <c r="E283" s="40" t="s">
        <v>28</v>
      </c>
      <c r="F283" s="40" t="s">
        <v>28</v>
      </c>
      <c r="G283" s="11"/>
      <c r="H283" s="40" t="s">
        <v>28</v>
      </c>
      <c r="I283" s="40" t="s">
        <v>28</v>
      </c>
      <c r="J283" s="40" t="s">
        <v>28</v>
      </c>
    </row>
    <row r="284" spans="2:35">
      <c r="B284" s="312" t="s">
        <v>146</v>
      </c>
      <c r="C284" s="312"/>
      <c r="D284" s="39"/>
      <c r="E284" s="39"/>
      <c r="F284" s="39"/>
      <c r="G284" s="39"/>
      <c r="H284" s="39"/>
      <c r="I284" s="39"/>
      <c r="J284" s="39"/>
    </row>
    <row r="285" spans="2:35" s="141" customFormat="1" ht="166.5" customHeight="1">
      <c r="B285" s="328" t="s">
        <v>285</v>
      </c>
      <c r="C285" s="329"/>
      <c r="D285" s="37">
        <v>622</v>
      </c>
      <c r="E285" s="37">
        <f t="shared" ref="E285:E303" si="10">D285</f>
        <v>622</v>
      </c>
      <c r="F285" s="37">
        <v>622</v>
      </c>
      <c r="G285" s="37">
        <f t="shared" ref="G285:G303" si="11">F285</f>
        <v>622</v>
      </c>
      <c r="H285" s="37">
        <v>411</v>
      </c>
      <c r="I285" s="119">
        <f>G285-H285</f>
        <v>211</v>
      </c>
      <c r="J285" s="11" t="s">
        <v>333</v>
      </c>
    </row>
    <row r="286" spans="2:35" s="141" customFormat="1" ht="96.75" customHeight="1" thickBot="1">
      <c r="B286" s="328" t="s">
        <v>286</v>
      </c>
      <c r="C286" s="329"/>
      <c r="D286" s="37" t="s">
        <v>301</v>
      </c>
      <c r="E286" s="37" t="str">
        <f t="shared" si="10"/>
        <v>70.1/29.9</v>
      </c>
      <c r="F286" s="37" t="s">
        <v>301</v>
      </c>
      <c r="G286" s="37" t="str">
        <f t="shared" si="11"/>
        <v>70.1/29.9</v>
      </c>
      <c r="H286" s="37" t="s">
        <v>334</v>
      </c>
      <c r="I286" s="244" t="s">
        <v>335</v>
      </c>
      <c r="J286" s="240" t="s">
        <v>336</v>
      </c>
    </row>
    <row r="287" spans="2:35" ht="146.25" customHeight="1" thickBot="1">
      <c r="B287" s="328" t="s">
        <v>287</v>
      </c>
      <c r="C287" s="329"/>
      <c r="D287" s="37">
        <v>28</v>
      </c>
      <c r="E287" s="37">
        <f t="shared" si="10"/>
        <v>28</v>
      </c>
      <c r="F287" s="37">
        <v>28</v>
      </c>
      <c r="G287" s="37">
        <f t="shared" si="11"/>
        <v>28</v>
      </c>
      <c r="H287" s="37">
        <v>16</v>
      </c>
      <c r="I287" s="119">
        <f t="shared" ref="I287:I304" si="12">G287-H287</f>
        <v>12</v>
      </c>
      <c r="J287" s="240" t="s">
        <v>337</v>
      </c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</row>
    <row r="288" spans="2:35" ht="101.25" customHeight="1">
      <c r="B288" s="328" t="s">
        <v>304</v>
      </c>
      <c r="C288" s="329"/>
      <c r="D288" s="37">
        <v>5</v>
      </c>
      <c r="E288" s="37">
        <f t="shared" si="10"/>
        <v>5</v>
      </c>
      <c r="F288" s="37">
        <v>5</v>
      </c>
      <c r="G288" s="37">
        <f t="shared" si="11"/>
        <v>5</v>
      </c>
      <c r="H288" s="37">
        <v>5</v>
      </c>
      <c r="I288" s="119">
        <f t="shared" si="12"/>
        <v>0</v>
      </c>
      <c r="J288" s="184"/>
    </row>
    <row r="289" spans="2:10" ht="134.25" customHeight="1">
      <c r="B289" s="328" t="s">
        <v>288</v>
      </c>
      <c r="C289" s="329"/>
      <c r="D289" s="37">
        <v>12</v>
      </c>
      <c r="E289" s="37">
        <f t="shared" si="10"/>
        <v>12</v>
      </c>
      <c r="F289" s="37">
        <v>12</v>
      </c>
      <c r="G289" s="37">
        <f t="shared" si="11"/>
        <v>12</v>
      </c>
      <c r="H289" s="37">
        <v>12</v>
      </c>
      <c r="I289" s="119">
        <f t="shared" si="12"/>
        <v>0</v>
      </c>
      <c r="J289" s="184"/>
    </row>
    <row r="290" spans="2:10" ht="235.5" customHeight="1">
      <c r="B290" s="328" t="s">
        <v>187</v>
      </c>
      <c r="C290" s="329"/>
      <c r="D290" s="38">
        <v>14</v>
      </c>
      <c r="E290" s="37">
        <f t="shared" si="10"/>
        <v>14</v>
      </c>
      <c r="F290" s="38">
        <v>14</v>
      </c>
      <c r="G290" s="37">
        <f t="shared" si="11"/>
        <v>14</v>
      </c>
      <c r="H290" s="37">
        <v>14</v>
      </c>
      <c r="I290" s="119">
        <f t="shared" si="12"/>
        <v>0</v>
      </c>
      <c r="J290" s="186"/>
    </row>
    <row r="291" spans="2:10" s="141" customFormat="1" ht="155.25" customHeight="1">
      <c r="B291" s="328" t="s">
        <v>289</v>
      </c>
      <c r="C291" s="329"/>
      <c r="D291" s="37">
        <v>350</v>
      </c>
      <c r="E291" s="37">
        <f t="shared" si="10"/>
        <v>350</v>
      </c>
      <c r="F291" s="37">
        <v>350</v>
      </c>
      <c r="G291" s="37">
        <f t="shared" si="11"/>
        <v>350</v>
      </c>
      <c r="H291" s="37">
        <v>350</v>
      </c>
      <c r="I291" s="119">
        <f t="shared" si="12"/>
        <v>0</v>
      </c>
      <c r="J291" s="186"/>
    </row>
    <row r="292" spans="2:10" s="141" customFormat="1" ht="141.75" customHeight="1">
      <c r="B292" s="328" t="s">
        <v>290</v>
      </c>
      <c r="C292" s="329"/>
      <c r="D292" s="37">
        <v>15</v>
      </c>
      <c r="E292" s="37">
        <f t="shared" si="10"/>
        <v>15</v>
      </c>
      <c r="F292" s="37">
        <v>15</v>
      </c>
      <c r="G292" s="37">
        <f t="shared" si="11"/>
        <v>15</v>
      </c>
      <c r="H292" s="37">
        <v>25</v>
      </c>
      <c r="I292" s="37">
        <f t="shared" si="12"/>
        <v>-10</v>
      </c>
      <c r="J292" s="186" t="s">
        <v>325</v>
      </c>
    </row>
    <row r="293" spans="2:10" s="141" customFormat="1" ht="113.25" customHeight="1">
      <c r="B293" s="328" t="s">
        <v>291</v>
      </c>
      <c r="C293" s="329"/>
      <c r="D293" s="37">
        <v>5</v>
      </c>
      <c r="E293" s="37">
        <f t="shared" si="10"/>
        <v>5</v>
      </c>
      <c r="F293" s="37">
        <v>5</v>
      </c>
      <c r="G293" s="37">
        <f t="shared" si="11"/>
        <v>5</v>
      </c>
      <c r="H293" s="37">
        <v>5</v>
      </c>
      <c r="I293" s="119">
        <f t="shared" si="12"/>
        <v>0</v>
      </c>
      <c r="J293" s="184"/>
    </row>
    <row r="294" spans="2:10" s="141" customFormat="1" ht="66" customHeight="1">
      <c r="B294" s="328" t="s">
        <v>292</v>
      </c>
      <c r="C294" s="329"/>
      <c r="D294" s="37">
        <v>5</v>
      </c>
      <c r="E294" s="37">
        <f t="shared" si="10"/>
        <v>5</v>
      </c>
      <c r="F294" s="37">
        <v>5</v>
      </c>
      <c r="G294" s="37">
        <f t="shared" si="11"/>
        <v>5</v>
      </c>
      <c r="H294" s="37">
        <v>5</v>
      </c>
      <c r="I294" s="119">
        <f t="shared" si="12"/>
        <v>0</v>
      </c>
      <c r="J294" s="140"/>
    </row>
    <row r="295" spans="2:10" s="141" customFormat="1" ht="86.25" customHeight="1">
      <c r="B295" s="328" t="s">
        <v>293</v>
      </c>
      <c r="C295" s="329"/>
      <c r="D295" s="37">
        <v>30</v>
      </c>
      <c r="E295" s="37">
        <f t="shared" si="10"/>
        <v>30</v>
      </c>
      <c r="F295" s="37">
        <v>30</v>
      </c>
      <c r="G295" s="37">
        <f t="shared" si="11"/>
        <v>30</v>
      </c>
      <c r="H295" s="37">
        <v>30</v>
      </c>
      <c r="I295" s="119">
        <f t="shared" si="12"/>
        <v>0</v>
      </c>
      <c r="J295" s="11"/>
    </row>
    <row r="296" spans="2:10" s="141" customFormat="1" ht="57" customHeight="1">
      <c r="B296" s="328" t="s">
        <v>294</v>
      </c>
      <c r="C296" s="329"/>
      <c r="D296" s="37" t="s">
        <v>302</v>
      </c>
      <c r="E296" s="37" t="str">
        <f t="shared" si="10"/>
        <v>70/30</v>
      </c>
      <c r="F296" s="37" t="s">
        <v>302</v>
      </c>
      <c r="G296" s="37" t="str">
        <f t="shared" si="11"/>
        <v>70/30</v>
      </c>
      <c r="H296" s="37" t="s">
        <v>302</v>
      </c>
      <c r="I296" s="119">
        <v>0</v>
      </c>
      <c r="J296" s="11"/>
    </row>
    <row r="297" spans="2:10" s="141" customFormat="1" ht="74.25" customHeight="1">
      <c r="B297" s="328" t="s">
        <v>186</v>
      </c>
      <c r="C297" s="329"/>
      <c r="D297" s="37">
        <v>22</v>
      </c>
      <c r="E297" s="37">
        <f t="shared" si="10"/>
        <v>22</v>
      </c>
      <c r="F297" s="37">
        <v>22</v>
      </c>
      <c r="G297" s="37">
        <f t="shared" si="11"/>
        <v>22</v>
      </c>
      <c r="H297" s="37">
        <v>12</v>
      </c>
      <c r="I297" s="119">
        <f t="shared" si="12"/>
        <v>10</v>
      </c>
      <c r="J297" s="11" t="s">
        <v>326</v>
      </c>
    </row>
    <row r="298" spans="2:10" s="170" customFormat="1" ht="75.75" customHeight="1">
      <c r="B298" s="328" t="s">
        <v>295</v>
      </c>
      <c r="C298" s="329"/>
      <c r="D298" s="168">
        <v>400</v>
      </c>
      <c r="E298" s="168">
        <f t="shared" si="10"/>
        <v>400</v>
      </c>
      <c r="F298" s="168">
        <v>400</v>
      </c>
      <c r="G298" s="168">
        <f t="shared" si="11"/>
        <v>400</v>
      </c>
      <c r="H298" s="168">
        <v>210</v>
      </c>
      <c r="I298" s="119">
        <f t="shared" si="12"/>
        <v>190</v>
      </c>
      <c r="J298" s="11" t="s">
        <v>324</v>
      </c>
    </row>
    <row r="299" spans="2:10" s="170" customFormat="1" ht="73.5" customHeight="1">
      <c r="B299" s="328" t="s">
        <v>296</v>
      </c>
      <c r="C299" s="329"/>
      <c r="D299" s="168">
        <v>18</v>
      </c>
      <c r="E299" s="168">
        <f t="shared" si="10"/>
        <v>18</v>
      </c>
      <c r="F299" s="168">
        <v>18</v>
      </c>
      <c r="G299" s="168">
        <f t="shared" si="11"/>
        <v>18</v>
      </c>
      <c r="H299" s="168">
        <v>17</v>
      </c>
      <c r="I299" s="169">
        <f t="shared" si="12"/>
        <v>1</v>
      </c>
      <c r="J299" s="11" t="s">
        <v>339</v>
      </c>
    </row>
    <row r="300" spans="2:10" s="170" customFormat="1" ht="66" customHeight="1">
      <c r="B300" s="328" t="s">
        <v>297</v>
      </c>
      <c r="C300" s="329"/>
      <c r="D300" s="168">
        <v>5</v>
      </c>
      <c r="E300" s="168">
        <f t="shared" si="10"/>
        <v>5</v>
      </c>
      <c r="F300" s="168">
        <v>5</v>
      </c>
      <c r="G300" s="168">
        <f t="shared" si="11"/>
        <v>5</v>
      </c>
      <c r="H300" s="168">
        <v>5</v>
      </c>
      <c r="I300" s="169">
        <f t="shared" si="12"/>
        <v>0</v>
      </c>
      <c r="J300" s="11"/>
    </row>
    <row r="301" spans="2:10" s="170" customFormat="1" ht="78" customHeight="1">
      <c r="B301" s="328" t="s">
        <v>298</v>
      </c>
      <c r="C301" s="329"/>
      <c r="D301" s="168">
        <v>5</v>
      </c>
      <c r="E301" s="168">
        <f t="shared" si="10"/>
        <v>5</v>
      </c>
      <c r="F301" s="168">
        <v>5</v>
      </c>
      <c r="G301" s="168">
        <f t="shared" si="11"/>
        <v>5</v>
      </c>
      <c r="H301" s="168">
        <v>4</v>
      </c>
      <c r="I301" s="169">
        <f t="shared" si="12"/>
        <v>1</v>
      </c>
      <c r="J301" s="11" t="s">
        <v>340</v>
      </c>
    </row>
    <row r="302" spans="2:10" s="170" customFormat="1" ht="82.5" customHeight="1">
      <c r="B302" s="328" t="s">
        <v>299</v>
      </c>
      <c r="C302" s="329"/>
      <c r="D302" s="168">
        <v>30</v>
      </c>
      <c r="E302" s="168">
        <f t="shared" si="10"/>
        <v>30</v>
      </c>
      <c r="F302" s="168">
        <v>30</v>
      </c>
      <c r="G302" s="168">
        <f t="shared" si="11"/>
        <v>30</v>
      </c>
      <c r="H302" s="168">
        <v>30</v>
      </c>
      <c r="I302" s="169">
        <f t="shared" si="12"/>
        <v>0</v>
      </c>
      <c r="J302" s="11"/>
    </row>
    <row r="303" spans="2:10" s="170" customFormat="1" ht="75" customHeight="1">
      <c r="B303" s="328" t="s">
        <v>300</v>
      </c>
      <c r="C303" s="329"/>
      <c r="D303" s="168" t="s">
        <v>303</v>
      </c>
      <c r="E303" s="168" t="str">
        <f t="shared" si="10"/>
        <v>45/55</v>
      </c>
      <c r="F303" s="168" t="s">
        <v>303</v>
      </c>
      <c r="G303" s="168" t="str">
        <f t="shared" si="11"/>
        <v>45/55</v>
      </c>
      <c r="H303" s="168" t="s">
        <v>341</v>
      </c>
      <c r="I303" s="168" t="s">
        <v>323</v>
      </c>
      <c r="J303" s="11" t="s">
        <v>342</v>
      </c>
    </row>
    <row r="304" spans="2:10" s="66" customFormat="1" ht="122.25" customHeight="1">
      <c r="B304" s="313" t="s">
        <v>147</v>
      </c>
      <c r="C304" s="313"/>
      <c r="D304" s="203">
        <v>30412</v>
      </c>
      <c r="E304" s="204">
        <v>18924</v>
      </c>
      <c r="F304" s="203">
        <v>30412</v>
      </c>
      <c r="G304" s="204">
        <v>18924</v>
      </c>
      <c r="H304" s="205">
        <v>15856.27</v>
      </c>
      <c r="I304" s="205">
        <f t="shared" si="12"/>
        <v>3067.7299999999996</v>
      </c>
      <c r="J304" s="11" t="s">
        <v>344</v>
      </c>
    </row>
    <row r="305" spans="2:10" s="66" customFormat="1" ht="13.5"/>
    <row r="306" spans="2:10" s="66" customFormat="1" ht="13.5"/>
    <row r="307" spans="2:10" s="66" customFormat="1" ht="13.5"/>
    <row r="308" spans="2:10" s="66" customFormat="1">
      <c r="B308" s="161" t="s">
        <v>330</v>
      </c>
      <c r="C308" s="331" t="s">
        <v>70</v>
      </c>
      <c r="D308" s="331"/>
      <c r="E308" s="331"/>
      <c r="F308" s="330" t="s">
        <v>71</v>
      </c>
      <c r="G308" s="330"/>
      <c r="H308" s="331" t="s">
        <v>155</v>
      </c>
      <c r="I308" s="331"/>
      <c r="J308" s="331"/>
    </row>
    <row r="309" spans="2:10" s="66" customFormat="1" ht="13.5">
      <c r="C309" s="171"/>
      <c r="D309" s="171"/>
      <c r="E309" s="172"/>
      <c r="F309" s="330" t="s">
        <v>72</v>
      </c>
      <c r="G309" s="330"/>
      <c r="H309" s="330" t="s">
        <v>73</v>
      </c>
      <c r="I309" s="330"/>
      <c r="J309" s="330"/>
    </row>
    <row r="310" spans="2:10" s="66" customFormat="1" ht="13.5">
      <c r="B310" s="173" t="s">
        <v>74</v>
      </c>
      <c r="D310" s="171"/>
      <c r="E310" s="171"/>
      <c r="F310" s="171"/>
      <c r="G310" s="171"/>
    </row>
    <row r="311" spans="2:10" s="66" customFormat="1" ht="16.5" customHeight="1">
      <c r="C311" s="331" t="s">
        <v>75</v>
      </c>
      <c r="D311" s="331"/>
      <c r="E311" s="331"/>
      <c r="F311" s="330" t="s">
        <v>71</v>
      </c>
      <c r="G311" s="330"/>
      <c r="H311" s="331" t="s">
        <v>242</v>
      </c>
      <c r="I311" s="331"/>
      <c r="J311" s="331"/>
    </row>
    <row r="312" spans="2:10" s="66" customFormat="1" ht="13.5">
      <c r="C312" s="171"/>
      <c r="D312" s="171"/>
      <c r="E312" s="171"/>
      <c r="F312" s="330" t="s">
        <v>72</v>
      </c>
      <c r="G312" s="330"/>
      <c r="H312" s="330" t="s">
        <v>73</v>
      </c>
      <c r="I312" s="330"/>
      <c r="J312" s="330"/>
    </row>
    <row r="313" spans="2:10" s="66" customFormat="1" ht="13.5"/>
    <row r="314" spans="2:10">
      <c r="H314" s="13"/>
      <c r="I314" s="288" t="s">
        <v>132</v>
      </c>
      <c r="J314" s="288"/>
    </row>
    <row r="315" spans="2:10">
      <c r="F315" s="35"/>
      <c r="G315" s="35"/>
      <c r="H315" s="35"/>
    </row>
    <row r="316" spans="2:10">
      <c r="B316" s="289" t="s">
        <v>126</v>
      </c>
      <c r="C316" s="289"/>
      <c r="D316" s="289"/>
      <c r="E316" s="289"/>
      <c r="F316" s="289"/>
      <c r="G316" s="289"/>
      <c r="H316" s="289"/>
      <c r="I316" s="289"/>
    </row>
    <row r="317" spans="2:10">
      <c r="B317" s="289" t="s">
        <v>133</v>
      </c>
      <c r="C317" s="289"/>
      <c r="D317" s="289"/>
      <c r="E317" s="289"/>
      <c r="F317" s="289"/>
      <c r="G317" s="289"/>
      <c r="H317" s="289"/>
      <c r="I317" s="289"/>
    </row>
    <row r="318" spans="2:10">
      <c r="B318" s="289" t="s">
        <v>328</v>
      </c>
      <c r="C318" s="289"/>
      <c r="D318" s="289"/>
      <c r="E318" s="289"/>
      <c r="F318" s="289"/>
      <c r="G318" s="289"/>
      <c r="H318" s="289"/>
      <c r="I318" s="289"/>
    </row>
    <row r="319" spans="2:10">
      <c r="J319" s="12"/>
    </row>
    <row r="320" spans="2:10" ht="16.5" customHeight="1">
      <c r="B320" s="283" t="s">
        <v>29</v>
      </c>
      <c r="C320" s="34" t="s">
        <v>30</v>
      </c>
      <c r="D320" s="265" t="s">
        <v>150</v>
      </c>
      <c r="E320" s="266"/>
      <c r="F320" s="266"/>
      <c r="G320" s="266"/>
      <c r="H320" s="266"/>
      <c r="I320" s="267"/>
      <c r="J320" s="12"/>
    </row>
    <row r="321" spans="2:9">
      <c r="B321" s="283"/>
      <c r="C321" s="34" t="s">
        <v>31</v>
      </c>
      <c r="D321" s="284">
        <v>104021</v>
      </c>
      <c r="E321" s="284"/>
      <c r="F321" s="284"/>
      <c r="G321" s="284"/>
      <c r="H321" s="284"/>
      <c r="I321" s="284"/>
    </row>
    <row r="322" spans="2:9">
      <c r="B322" s="255"/>
      <c r="C322" s="255"/>
      <c r="D322" s="255"/>
      <c r="E322" s="255"/>
      <c r="F322" s="255"/>
      <c r="G322" s="255"/>
      <c r="H322" s="255"/>
      <c r="I322" s="255"/>
    </row>
    <row r="323" spans="2:9">
      <c r="B323" s="283" t="s">
        <v>32</v>
      </c>
      <c r="C323" s="34" t="s">
        <v>30</v>
      </c>
      <c r="D323" s="265" t="s">
        <v>150</v>
      </c>
      <c r="E323" s="266"/>
      <c r="F323" s="266"/>
      <c r="G323" s="266"/>
      <c r="H323" s="266"/>
      <c r="I323" s="267"/>
    </row>
    <row r="324" spans="2:9">
      <c r="B324" s="283"/>
      <c r="C324" s="34" t="s">
        <v>31</v>
      </c>
      <c r="D324" s="284">
        <v>104021</v>
      </c>
      <c r="E324" s="284"/>
      <c r="F324" s="284"/>
      <c r="G324" s="284"/>
      <c r="H324" s="284"/>
      <c r="I324" s="284"/>
    </row>
    <row r="325" spans="2:9">
      <c r="B325" s="266"/>
      <c r="C325" s="266"/>
      <c r="D325" s="266"/>
      <c r="E325" s="266"/>
      <c r="F325" s="266"/>
      <c r="G325" s="266"/>
      <c r="H325" s="266"/>
      <c r="I325" s="266"/>
    </row>
    <row r="326" spans="2:9">
      <c r="B326" s="283" t="s">
        <v>33</v>
      </c>
      <c r="C326" s="283"/>
      <c r="D326" s="284">
        <v>11006</v>
      </c>
      <c r="E326" s="284"/>
      <c r="F326" s="284"/>
      <c r="G326" s="284"/>
      <c r="H326" s="284"/>
      <c r="I326" s="284"/>
    </row>
    <row r="327" spans="2:9">
      <c r="B327" s="255"/>
      <c r="C327" s="255"/>
      <c r="D327" s="302"/>
      <c r="E327" s="302"/>
      <c r="F327" s="302"/>
      <c r="G327" s="302"/>
      <c r="H327" s="302"/>
    </row>
    <row r="328" spans="2:9">
      <c r="B328" s="283" t="s">
        <v>34</v>
      </c>
      <c r="C328" s="283"/>
      <c r="D328" s="284">
        <v>1</v>
      </c>
      <c r="E328" s="284"/>
      <c r="F328" s="284"/>
      <c r="G328" s="284"/>
      <c r="H328" s="284"/>
      <c r="I328" s="284"/>
    </row>
    <row r="329" spans="2:9">
      <c r="B329" s="266"/>
      <c r="C329" s="266"/>
      <c r="D329" s="266"/>
      <c r="E329" s="266"/>
      <c r="F329" s="266"/>
      <c r="G329" s="266"/>
      <c r="H329" s="266"/>
      <c r="I329" s="266"/>
    </row>
    <row r="330" spans="2:9">
      <c r="B330" s="286" t="s">
        <v>129</v>
      </c>
      <c r="C330" s="34" t="s">
        <v>37</v>
      </c>
      <c r="D330" s="303" t="s">
        <v>148</v>
      </c>
      <c r="E330" s="304"/>
      <c r="F330" s="304"/>
      <c r="G330" s="304"/>
      <c r="H330" s="304"/>
      <c r="I330" s="305"/>
    </row>
    <row r="331" spans="2:9">
      <c r="B331" s="286"/>
      <c r="C331" s="34" t="s">
        <v>38</v>
      </c>
      <c r="D331" s="303" t="s">
        <v>148</v>
      </c>
      <c r="E331" s="304"/>
      <c r="F331" s="304"/>
      <c r="G331" s="304"/>
      <c r="H331" s="304"/>
      <c r="I331" s="305"/>
    </row>
    <row r="332" spans="2:9">
      <c r="B332" s="286"/>
      <c r="C332" s="34" t="s">
        <v>39</v>
      </c>
      <c r="D332" s="284" t="s">
        <v>149</v>
      </c>
      <c r="E332" s="284"/>
      <c r="F332" s="284"/>
      <c r="G332" s="284"/>
      <c r="H332" s="284"/>
      <c r="I332" s="284"/>
    </row>
    <row r="333" spans="2:9">
      <c r="B333" s="255"/>
      <c r="C333" s="255"/>
      <c r="D333" s="302"/>
      <c r="E333" s="302"/>
      <c r="F333" s="302"/>
      <c r="G333" s="302"/>
      <c r="H333" s="302"/>
    </row>
    <row r="334" spans="2:9" ht="29.25" customHeight="1">
      <c r="B334" s="256" t="s">
        <v>130</v>
      </c>
      <c r="C334" s="34" t="s">
        <v>41</v>
      </c>
      <c r="D334" s="262" t="s">
        <v>151</v>
      </c>
      <c r="E334" s="263"/>
      <c r="F334" s="263"/>
      <c r="G334" s="263"/>
      <c r="H334" s="263"/>
      <c r="I334" s="264"/>
    </row>
    <row r="335" spans="2:9">
      <c r="B335" s="258"/>
      <c r="C335" s="34" t="s">
        <v>42</v>
      </c>
      <c r="D335" s="284">
        <v>1108</v>
      </c>
      <c r="E335" s="284"/>
      <c r="F335" s="284"/>
      <c r="G335" s="284"/>
      <c r="H335" s="284"/>
      <c r="I335" s="284"/>
    </row>
    <row r="336" spans="2:9" ht="30" customHeight="1">
      <c r="B336" s="258"/>
      <c r="C336" s="34" t="s">
        <v>43</v>
      </c>
      <c r="D336" s="262" t="s">
        <v>272</v>
      </c>
      <c r="E336" s="263"/>
      <c r="F336" s="263"/>
      <c r="G336" s="263"/>
      <c r="H336" s="263"/>
      <c r="I336" s="264"/>
    </row>
    <row r="337" spans="2:10">
      <c r="B337" s="260"/>
      <c r="C337" s="34" t="s">
        <v>44</v>
      </c>
      <c r="D337" s="284">
        <v>11001</v>
      </c>
      <c r="E337" s="284"/>
      <c r="F337" s="284"/>
      <c r="G337" s="284"/>
      <c r="H337" s="284"/>
      <c r="I337" s="284"/>
    </row>
    <row r="338" spans="2:10">
      <c r="B338" s="255"/>
      <c r="C338" s="255"/>
      <c r="D338" s="302"/>
      <c r="E338" s="302"/>
      <c r="F338" s="302"/>
      <c r="G338" s="302"/>
      <c r="H338" s="302"/>
    </row>
    <row r="339" spans="2:10">
      <c r="B339" s="283" t="s">
        <v>131</v>
      </c>
      <c r="C339" s="283"/>
      <c r="D339" s="284" t="s">
        <v>154</v>
      </c>
      <c r="E339" s="284"/>
      <c r="F339" s="284"/>
      <c r="G339" s="284"/>
      <c r="H339" s="284"/>
      <c r="I339" s="284"/>
    </row>
    <row r="341" spans="2:10" ht="33.75" customHeight="1">
      <c r="B341" s="39"/>
      <c r="C341" s="39"/>
      <c r="D341" s="314" t="s">
        <v>134</v>
      </c>
      <c r="E341" s="315"/>
      <c r="F341" s="314" t="s">
        <v>135</v>
      </c>
      <c r="G341" s="315"/>
      <c r="H341" s="316" t="s">
        <v>136</v>
      </c>
      <c r="I341" s="316" t="s">
        <v>137</v>
      </c>
      <c r="J341" s="316" t="s">
        <v>138</v>
      </c>
    </row>
    <row r="342" spans="2:10" ht="58.5" customHeight="1">
      <c r="B342" s="34" t="s">
        <v>139</v>
      </c>
      <c r="C342" s="42">
        <v>1108</v>
      </c>
      <c r="D342" s="3" t="s">
        <v>2</v>
      </c>
      <c r="E342" s="3" t="s">
        <v>140</v>
      </c>
      <c r="F342" s="3" t="s">
        <v>2</v>
      </c>
      <c r="G342" s="3" t="s">
        <v>140</v>
      </c>
      <c r="H342" s="317"/>
      <c r="I342" s="317"/>
      <c r="J342" s="317"/>
    </row>
    <row r="343" spans="2:10">
      <c r="B343" s="34" t="s">
        <v>141</v>
      </c>
      <c r="C343" s="42">
        <v>11001</v>
      </c>
      <c r="D343" s="3">
        <v>1</v>
      </c>
      <c r="E343" s="3">
        <v>2</v>
      </c>
      <c r="F343" s="3">
        <v>3</v>
      </c>
      <c r="G343" s="3">
        <v>4</v>
      </c>
      <c r="H343" s="3">
        <v>5</v>
      </c>
      <c r="I343" s="3">
        <v>6</v>
      </c>
      <c r="J343" s="3">
        <v>7</v>
      </c>
    </row>
    <row r="344" spans="2:10" ht="30.75" customHeight="1">
      <c r="B344" s="34" t="s">
        <v>142</v>
      </c>
      <c r="C344" s="262" t="s">
        <v>273</v>
      </c>
      <c r="D344" s="263"/>
      <c r="E344" s="263"/>
      <c r="F344" s="263"/>
      <c r="G344" s="263"/>
      <c r="H344" s="263"/>
      <c r="I344" s="263"/>
      <c r="J344" s="264"/>
    </row>
    <row r="345" spans="2:10" ht="94.5">
      <c r="B345" s="34" t="s">
        <v>143</v>
      </c>
      <c r="C345" s="36" t="s">
        <v>256</v>
      </c>
      <c r="D345" s="40" t="s">
        <v>28</v>
      </c>
      <c r="E345" s="40" t="s">
        <v>28</v>
      </c>
      <c r="F345" s="40" t="s">
        <v>28</v>
      </c>
      <c r="G345" s="11"/>
      <c r="H345" s="40" t="s">
        <v>28</v>
      </c>
      <c r="I345" s="40" t="s">
        <v>28</v>
      </c>
      <c r="J345" s="40" t="s">
        <v>28</v>
      </c>
    </row>
    <row r="346" spans="2:10" ht="27">
      <c r="B346" s="34" t="s">
        <v>144</v>
      </c>
      <c r="C346" s="36" t="s">
        <v>169</v>
      </c>
      <c r="D346" s="40" t="s">
        <v>28</v>
      </c>
      <c r="E346" s="40" t="s">
        <v>28</v>
      </c>
      <c r="F346" s="40" t="s">
        <v>28</v>
      </c>
      <c r="G346" s="40" t="s">
        <v>27</v>
      </c>
      <c r="H346" s="40" t="s">
        <v>28</v>
      </c>
      <c r="I346" s="40" t="s">
        <v>28</v>
      </c>
      <c r="J346" s="40" t="s">
        <v>28</v>
      </c>
    </row>
    <row r="347" spans="2:10" ht="40.5">
      <c r="B347" s="137" t="s">
        <v>254</v>
      </c>
      <c r="C347" s="143" t="s">
        <v>183</v>
      </c>
      <c r="D347" s="40" t="s">
        <v>28</v>
      </c>
      <c r="E347" s="40" t="s">
        <v>28</v>
      </c>
      <c r="F347" s="40" t="s">
        <v>28</v>
      </c>
      <c r="G347" s="11"/>
      <c r="H347" s="40" t="s">
        <v>28</v>
      </c>
      <c r="I347" s="40" t="s">
        <v>28</v>
      </c>
      <c r="J347" s="40" t="s">
        <v>28</v>
      </c>
    </row>
    <row r="348" spans="2:10">
      <c r="B348" s="312" t="s">
        <v>146</v>
      </c>
      <c r="C348" s="312"/>
      <c r="D348" s="39"/>
      <c r="E348" s="39"/>
      <c r="F348" s="39"/>
      <c r="G348" s="39"/>
      <c r="H348" s="39"/>
      <c r="I348" s="39"/>
      <c r="J348" s="39"/>
    </row>
    <row r="349" spans="2:10" ht="66" customHeight="1">
      <c r="B349" s="328" t="s">
        <v>188</v>
      </c>
      <c r="C349" s="329"/>
      <c r="D349" s="47">
        <v>10</v>
      </c>
      <c r="E349" s="47">
        <f t="shared" ref="E349:E352" si="13">D349</f>
        <v>10</v>
      </c>
      <c r="F349" s="47">
        <v>10</v>
      </c>
      <c r="G349" s="47">
        <f t="shared" ref="G349:G352" si="14">F349</f>
        <v>10</v>
      </c>
      <c r="H349" s="47">
        <v>10</v>
      </c>
      <c r="I349" s="47">
        <f>G349-H349</f>
        <v>0</v>
      </c>
      <c r="J349" s="75"/>
    </row>
    <row r="350" spans="2:10" ht="69" customHeight="1">
      <c r="B350" s="328" t="s">
        <v>189</v>
      </c>
      <c r="C350" s="329"/>
      <c r="D350" s="47">
        <v>45</v>
      </c>
      <c r="E350" s="47">
        <f t="shared" si="13"/>
        <v>45</v>
      </c>
      <c r="F350" s="47">
        <v>45</v>
      </c>
      <c r="G350" s="47">
        <f t="shared" si="14"/>
        <v>45</v>
      </c>
      <c r="H350" s="47">
        <v>45</v>
      </c>
      <c r="I350" s="47">
        <f t="shared" ref="I350:I352" si="15">G350-H350</f>
        <v>0</v>
      </c>
      <c r="J350" s="75"/>
    </row>
    <row r="351" spans="2:10" ht="60" customHeight="1">
      <c r="B351" s="328" t="s">
        <v>190</v>
      </c>
      <c r="C351" s="329"/>
      <c r="D351" s="47">
        <v>4</v>
      </c>
      <c r="E351" s="47">
        <f t="shared" si="13"/>
        <v>4</v>
      </c>
      <c r="F351" s="47">
        <v>4</v>
      </c>
      <c r="G351" s="47">
        <f t="shared" si="14"/>
        <v>4</v>
      </c>
      <c r="H351" s="47">
        <v>4</v>
      </c>
      <c r="I351" s="47">
        <f t="shared" si="15"/>
        <v>0</v>
      </c>
      <c r="J351" s="75"/>
    </row>
    <row r="352" spans="2:10" ht="74.25" customHeight="1">
      <c r="B352" s="328" t="s">
        <v>191</v>
      </c>
      <c r="C352" s="329"/>
      <c r="D352" s="47">
        <v>14</v>
      </c>
      <c r="E352" s="47">
        <f t="shared" si="13"/>
        <v>14</v>
      </c>
      <c r="F352" s="47">
        <v>14</v>
      </c>
      <c r="G352" s="47">
        <f t="shared" si="14"/>
        <v>14</v>
      </c>
      <c r="H352" s="47">
        <v>17</v>
      </c>
      <c r="I352" s="47">
        <f t="shared" si="15"/>
        <v>-3</v>
      </c>
      <c r="J352" s="75" t="s">
        <v>347</v>
      </c>
    </row>
    <row r="353" spans="2:10" ht="73.5" customHeight="1">
      <c r="B353" s="313" t="s">
        <v>147</v>
      </c>
      <c r="C353" s="313"/>
      <c r="D353" s="195">
        <v>2539297.6</v>
      </c>
      <c r="E353" s="195">
        <v>2536124.2000000002</v>
      </c>
      <c r="F353" s="195">
        <v>2539297.6</v>
      </c>
      <c r="G353" s="195">
        <v>2536124.2000000002</v>
      </c>
      <c r="H353" s="138">
        <v>2530869.0299999998</v>
      </c>
      <c r="I353" s="195">
        <f>G353-H353</f>
        <v>5255.1700000003912</v>
      </c>
      <c r="J353" s="11" t="s">
        <v>346</v>
      </c>
    </row>
    <row r="355" spans="2:10" s="159" customFormat="1"/>
    <row r="357" spans="2:10">
      <c r="B357" s="161" t="s">
        <v>330</v>
      </c>
      <c r="C357" s="301" t="s">
        <v>70</v>
      </c>
      <c r="D357" s="301"/>
      <c r="E357" s="301"/>
      <c r="F357" s="252" t="s">
        <v>71</v>
      </c>
      <c r="G357" s="252"/>
      <c r="H357" s="254" t="s">
        <v>155</v>
      </c>
      <c r="I357" s="254"/>
      <c r="J357" s="254"/>
    </row>
    <row r="358" spans="2:10">
      <c r="C358" s="8"/>
      <c r="D358" s="8"/>
      <c r="E358" s="1"/>
      <c r="F358" s="252" t="s">
        <v>72</v>
      </c>
      <c r="G358" s="252"/>
      <c r="H358" s="252" t="s">
        <v>73</v>
      </c>
      <c r="I358" s="252"/>
      <c r="J358" s="252"/>
    </row>
    <row r="359" spans="2:10">
      <c r="B359" s="33" t="s">
        <v>74</v>
      </c>
      <c r="D359" s="8"/>
      <c r="E359" s="8"/>
      <c r="F359" s="8"/>
      <c r="G359" s="8"/>
    </row>
    <row r="360" spans="2:10" ht="16.5" customHeight="1">
      <c r="C360" s="301" t="s">
        <v>75</v>
      </c>
      <c r="D360" s="301"/>
      <c r="E360" s="301"/>
      <c r="F360" s="252" t="s">
        <v>71</v>
      </c>
      <c r="G360" s="252"/>
      <c r="H360" s="254" t="s">
        <v>242</v>
      </c>
      <c r="I360" s="254"/>
      <c r="J360" s="254"/>
    </row>
    <row r="361" spans="2:10">
      <c r="C361" s="8"/>
      <c r="D361" s="8"/>
      <c r="E361" s="8"/>
      <c r="F361" s="252" t="s">
        <v>72</v>
      </c>
      <c r="G361" s="252"/>
      <c r="H361" s="252" t="s">
        <v>73</v>
      </c>
      <c r="I361" s="252"/>
      <c r="J361" s="252"/>
    </row>
    <row r="363" spans="2:10">
      <c r="H363" s="13"/>
      <c r="I363" s="288" t="s">
        <v>132</v>
      </c>
      <c r="J363" s="288"/>
    </row>
    <row r="364" spans="2:10">
      <c r="F364" s="72"/>
      <c r="G364" s="72"/>
      <c r="H364" s="72"/>
    </row>
    <row r="365" spans="2:10">
      <c r="B365" s="289" t="s">
        <v>126</v>
      </c>
      <c r="C365" s="289"/>
      <c r="D365" s="289"/>
      <c r="E365" s="289"/>
      <c r="F365" s="289"/>
      <c r="G365" s="289"/>
      <c r="H365" s="289"/>
      <c r="I365" s="289"/>
    </row>
    <row r="366" spans="2:10">
      <c r="B366" s="289" t="s">
        <v>133</v>
      </c>
      <c r="C366" s="289"/>
      <c r="D366" s="289"/>
      <c r="E366" s="289"/>
      <c r="F366" s="289"/>
      <c r="G366" s="289"/>
      <c r="H366" s="289"/>
      <c r="I366" s="289"/>
    </row>
    <row r="367" spans="2:10">
      <c r="B367" s="289" t="s">
        <v>328</v>
      </c>
      <c r="C367" s="289"/>
      <c r="D367" s="289"/>
      <c r="E367" s="289"/>
      <c r="F367" s="289"/>
      <c r="G367" s="289"/>
      <c r="H367" s="289"/>
      <c r="I367" s="289"/>
    </row>
    <row r="368" spans="2:10">
      <c r="J368" s="12"/>
    </row>
    <row r="369" spans="2:10">
      <c r="B369" s="283" t="s">
        <v>29</v>
      </c>
      <c r="C369" s="71" t="s">
        <v>30</v>
      </c>
      <c r="D369" s="265" t="s">
        <v>150</v>
      </c>
      <c r="E369" s="266"/>
      <c r="F369" s="266"/>
      <c r="G369" s="266"/>
      <c r="H369" s="266"/>
      <c r="I369" s="267"/>
      <c r="J369" s="12"/>
    </row>
    <row r="370" spans="2:10">
      <c r="B370" s="283"/>
      <c r="C370" s="71" t="s">
        <v>31</v>
      </c>
      <c r="D370" s="284">
        <v>104021</v>
      </c>
      <c r="E370" s="284"/>
      <c r="F370" s="284"/>
      <c r="G370" s="284"/>
      <c r="H370" s="284"/>
      <c r="I370" s="284"/>
    </row>
    <row r="371" spans="2:10">
      <c r="B371" s="255"/>
      <c r="C371" s="255"/>
      <c r="D371" s="255"/>
      <c r="E371" s="255"/>
      <c r="F371" s="255"/>
      <c r="G371" s="255"/>
      <c r="H371" s="255"/>
      <c r="I371" s="255"/>
    </row>
    <row r="372" spans="2:10">
      <c r="B372" s="283" t="s">
        <v>32</v>
      </c>
      <c r="C372" s="71" t="s">
        <v>30</v>
      </c>
      <c r="D372" s="265" t="s">
        <v>150</v>
      </c>
      <c r="E372" s="266"/>
      <c r="F372" s="266"/>
      <c r="G372" s="266"/>
      <c r="H372" s="266"/>
      <c r="I372" s="267"/>
    </row>
    <row r="373" spans="2:10">
      <c r="B373" s="283"/>
      <c r="C373" s="71" t="s">
        <v>31</v>
      </c>
      <c r="D373" s="284">
        <v>104021</v>
      </c>
      <c r="E373" s="284"/>
      <c r="F373" s="284"/>
      <c r="G373" s="284"/>
      <c r="H373" s="284"/>
      <c r="I373" s="284"/>
    </row>
    <row r="374" spans="2:10">
      <c r="B374" s="266"/>
      <c r="C374" s="266"/>
      <c r="D374" s="266"/>
      <c r="E374" s="266"/>
      <c r="F374" s="266"/>
      <c r="G374" s="266"/>
      <c r="H374" s="266"/>
      <c r="I374" s="266"/>
    </row>
    <row r="375" spans="2:10">
      <c r="B375" s="283" t="s">
        <v>33</v>
      </c>
      <c r="C375" s="283"/>
      <c r="D375" s="284">
        <v>1006</v>
      </c>
      <c r="E375" s="284"/>
      <c r="F375" s="284"/>
      <c r="G375" s="284"/>
      <c r="H375" s="284"/>
      <c r="I375" s="284"/>
    </row>
    <row r="376" spans="2:10">
      <c r="B376" s="255"/>
      <c r="C376" s="255"/>
      <c r="D376" s="302"/>
      <c r="E376" s="302"/>
      <c r="F376" s="302"/>
      <c r="G376" s="302"/>
      <c r="H376" s="302"/>
    </row>
    <row r="377" spans="2:10">
      <c r="B377" s="283" t="s">
        <v>34</v>
      </c>
      <c r="C377" s="283"/>
      <c r="D377" s="284">
        <v>1</v>
      </c>
      <c r="E377" s="284"/>
      <c r="F377" s="284"/>
      <c r="G377" s="284"/>
      <c r="H377" s="284"/>
      <c r="I377" s="284"/>
    </row>
    <row r="378" spans="2:10">
      <c r="B378" s="266"/>
      <c r="C378" s="266"/>
      <c r="D378" s="266"/>
      <c r="E378" s="266"/>
      <c r="F378" s="266"/>
      <c r="G378" s="266"/>
      <c r="H378" s="266"/>
      <c r="I378" s="266"/>
    </row>
    <row r="379" spans="2:10">
      <c r="B379" s="286" t="s">
        <v>129</v>
      </c>
      <c r="C379" s="71" t="s">
        <v>37</v>
      </c>
      <c r="D379" s="303" t="s">
        <v>148</v>
      </c>
      <c r="E379" s="304"/>
      <c r="F379" s="304"/>
      <c r="G379" s="304"/>
      <c r="H379" s="304"/>
      <c r="I379" s="305"/>
    </row>
    <row r="380" spans="2:10">
      <c r="B380" s="286"/>
      <c r="C380" s="71" t="s">
        <v>38</v>
      </c>
      <c r="D380" s="303" t="s">
        <v>148</v>
      </c>
      <c r="E380" s="304"/>
      <c r="F380" s="304"/>
      <c r="G380" s="304"/>
      <c r="H380" s="304"/>
      <c r="I380" s="305"/>
    </row>
    <row r="381" spans="2:10">
      <c r="B381" s="286"/>
      <c r="C381" s="71" t="s">
        <v>39</v>
      </c>
      <c r="D381" s="284" t="s">
        <v>149</v>
      </c>
      <c r="E381" s="284"/>
      <c r="F381" s="284"/>
      <c r="G381" s="284"/>
      <c r="H381" s="284"/>
      <c r="I381" s="284"/>
    </row>
    <row r="382" spans="2:10">
      <c r="B382" s="255"/>
      <c r="C382" s="255"/>
      <c r="D382" s="302"/>
      <c r="E382" s="302"/>
      <c r="F382" s="302"/>
      <c r="G382" s="302"/>
      <c r="H382" s="302"/>
    </row>
    <row r="383" spans="2:10" ht="26.25" customHeight="1">
      <c r="B383" s="256" t="s">
        <v>130</v>
      </c>
      <c r="C383" s="71" t="s">
        <v>41</v>
      </c>
      <c r="D383" s="262" t="s">
        <v>151</v>
      </c>
      <c r="E383" s="263"/>
      <c r="F383" s="263"/>
      <c r="G383" s="263"/>
      <c r="H383" s="263"/>
      <c r="I383" s="264"/>
    </row>
    <row r="384" spans="2:10">
      <c r="B384" s="258"/>
      <c r="C384" s="71" t="s">
        <v>42</v>
      </c>
      <c r="D384" s="284">
        <v>1108</v>
      </c>
      <c r="E384" s="284"/>
      <c r="F384" s="284"/>
      <c r="G384" s="284"/>
      <c r="H384" s="284"/>
      <c r="I384" s="284"/>
    </row>
    <row r="385" spans="2:10" ht="27" customHeight="1">
      <c r="B385" s="258"/>
      <c r="C385" s="71" t="s">
        <v>43</v>
      </c>
      <c r="D385" s="262" t="s">
        <v>218</v>
      </c>
      <c r="E385" s="263"/>
      <c r="F385" s="263"/>
      <c r="G385" s="263"/>
      <c r="H385" s="263"/>
      <c r="I385" s="264"/>
    </row>
    <row r="386" spans="2:10">
      <c r="B386" s="260"/>
      <c r="C386" s="71" t="s">
        <v>44</v>
      </c>
      <c r="D386" s="284">
        <v>11002</v>
      </c>
      <c r="E386" s="284"/>
      <c r="F386" s="284"/>
      <c r="G386" s="284"/>
      <c r="H386" s="284"/>
      <c r="I386" s="284"/>
    </row>
    <row r="387" spans="2:10">
      <c r="B387" s="255"/>
      <c r="C387" s="255"/>
      <c r="D387" s="302"/>
      <c r="E387" s="302"/>
      <c r="F387" s="302"/>
      <c r="G387" s="302"/>
      <c r="H387" s="302"/>
    </row>
    <row r="388" spans="2:10">
      <c r="B388" s="283" t="s">
        <v>131</v>
      </c>
      <c r="C388" s="283"/>
      <c r="D388" s="284" t="s">
        <v>154</v>
      </c>
      <c r="E388" s="284"/>
      <c r="F388" s="284"/>
      <c r="G388" s="284"/>
      <c r="H388" s="284"/>
      <c r="I388" s="284"/>
    </row>
    <row r="390" spans="2:10" ht="67.5" customHeight="1">
      <c r="B390" s="39"/>
      <c r="C390" s="39"/>
      <c r="D390" s="314" t="s">
        <v>134</v>
      </c>
      <c r="E390" s="315"/>
      <c r="F390" s="314" t="s">
        <v>135</v>
      </c>
      <c r="G390" s="315"/>
      <c r="H390" s="316" t="s">
        <v>136</v>
      </c>
      <c r="I390" s="316" t="s">
        <v>137</v>
      </c>
      <c r="J390" s="316" t="s">
        <v>138</v>
      </c>
    </row>
    <row r="391" spans="2:10" ht="27">
      <c r="B391" s="71" t="s">
        <v>139</v>
      </c>
      <c r="C391" s="74">
        <v>1108</v>
      </c>
      <c r="D391" s="3" t="s">
        <v>2</v>
      </c>
      <c r="E391" s="3" t="s">
        <v>140</v>
      </c>
      <c r="F391" s="3" t="s">
        <v>2</v>
      </c>
      <c r="G391" s="3" t="s">
        <v>140</v>
      </c>
      <c r="H391" s="317"/>
      <c r="I391" s="317"/>
      <c r="J391" s="317"/>
    </row>
    <row r="392" spans="2:10">
      <c r="B392" s="71" t="s">
        <v>141</v>
      </c>
      <c r="C392" s="74">
        <v>11002</v>
      </c>
      <c r="D392" s="3">
        <v>1</v>
      </c>
      <c r="E392" s="3">
        <v>2</v>
      </c>
      <c r="F392" s="3">
        <v>3</v>
      </c>
      <c r="G392" s="3">
        <v>4</v>
      </c>
      <c r="H392" s="3">
        <v>5</v>
      </c>
      <c r="I392" s="3">
        <v>6</v>
      </c>
      <c r="J392" s="3">
        <v>7</v>
      </c>
    </row>
    <row r="393" spans="2:10" ht="33.75" customHeight="1">
      <c r="B393" s="71" t="s">
        <v>142</v>
      </c>
      <c r="C393" s="262" t="s">
        <v>218</v>
      </c>
      <c r="D393" s="263"/>
      <c r="E393" s="263"/>
      <c r="F393" s="263"/>
      <c r="G393" s="263"/>
      <c r="H393" s="263"/>
      <c r="I393" s="263"/>
      <c r="J393" s="264"/>
    </row>
    <row r="394" spans="2:10" ht="166.5" customHeight="1">
      <c r="B394" s="71" t="s">
        <v>143</v>
      </c>
      <c r="C394" s="73" t="s">
        <v>305</v>
      </c>
      <c r="D394" s="40" t="s">
        <v>28</v>
      </c>
      <c r="E394" s="40" t="s">
        <v>28</v>
      </c>
      <c r="F394" s="40" t="s">
        <v>28</v>
      </c>
      <c r="G394" s="11"/>
      <c r="H394" s="40" t="s">
        <v>28</v>
      </c>
      <c r="I394" s="40" t="s">
        <v>28</v>
      </c>
      <c r="J394" s="40" t="s">
        <v>28</v>
      </c>
    </row>
    <row r="395" spans="2:10" ht="27">
      <c r="B395" s="71" t="s">
        <v>144</v>
      </c>
      <c r="C395" s="73" t="s">
        <v>169</v>
      </c>
      <c r="D395" s="40" t="s">
        <v>28</v>
      </c>
      <c r="E395" s="40" t="s">
        <v>28</v>
      </c>
      <c r="F395" s="40" t="s">
        <v>28</v>
      </c>
      <c r="G395" s="40" t="s">
        <v>27</v>
      </c>
      <c r="H395" s="40" t="s">
        <v>28</v>
      </c>
      <c r="I395" s="40" t="s">
        <v>28</v>
      </c>
      <c r="J395" s="40" t="s">
        <v>28</v>
      </c>
    </row>
    <row r="396" spans="2:10" ht="74.25" customHeight="1">
      <c r="B396" s="137" t="s">
        <v>254</v>
      </c>
      <c r="C396" s="73" t="s">
        <v>171</v>
      </c>
      <c r="D396" s="40" t="s">
        <v>28</v>
      </c>
      <c r="E396" s="40" t="s">
        <v>28</v>
      </c>
      <c r="F396" s="40" t="s">
        <v>28</v>
      </c>
      <c r="G396" s="11"/>
      <c r="H396" s="40" t="s">
        <v>28</v>
      </c>
      <c r="I396" s="40" t="s">
        <v>28</v>
      </c>
      <c r="J396" s="40" t="s">
        <v>28</v>
      </c>
    </row>
    <row r="397" spans="2:10">
      <c r="B397" s="312" t="s">
        <v>146</v>
      </c>
      <c r="C397" s="312"/>
      <c r="D397" s="39"/>
      <c r="E397" s="39"/>
      <c r="F397" s="39"/>
      <c r="G397" s="39"/>
      <c r="H397" s="39"/>
      <c r="I397" s="39"/>
      <c r="J397" s="39"/>
    </row>
    <row r="398" spans="2:10" ht="32.25" customHeight="1">
      <c r="B398" s="322" t="s">
        <v>219</v>
      </c>
      <c r="C398" s="322"/>
      <c r="D398" s="47">
        <v>2930</v>
      </c>
      <c r="E398" s="47">
        <f t="shared" ref="E398:E399" si="16">D398</f>
        <v>2930</v>
      </c>
      <c r="F398" s="47">
        <v>2930</v>
      </c>
      <c r="G398" s="47">
        <f>F398</f>
        <v>2930</v>
      </c>
      <c r="H398" s="47">
        <v>2930</v>
      </c>
      <c r="I398" s="47">
        <f>G398-H398</f>
        <v>0</v>
      </c>
      <c r="J398" s="11"/>
    </row>
    <row r="399" spans="2:10" ht="44.25" customHeight="1">
      <c r="B399" s="322" t="s">
        <v>220</v>
      </c>
      <c r="C399" s="322"/>
      <c r="D399" s="47">
        <v>100</v>
      </c>
      <c r="E399" s="47">
        <f t="shared" si="16"/>
        <v>100</v>
      </c>
      <c r="F399" s="47">
        <v>100</v>
      </c>
      <c r="G399" s="47">
        <f t="shared" ref="G399" si="17">F399</f>
        <v>100</v>
      </c>
      <c r="H399" s="47">
        <v>100</v>
      </c>
      <c r="I399" s="47">
        <f t="shared" ref="I399" si="18">G399-H399</f>
        <v>0</v>
      </c>
      <c r="J399" s="11"/>
    </row>
    <row r="400" spans="2:10" ht="79.5" customHeight="1">
      <c r="B400" s="339" t="s">
        <v>147</v>
      </c>
      <c r="C400" s="340"/>
      <c r="D400" s="194">
        <v>268512.5</v>
      </c>
      <c r="E400" s="138">
        <v>266613.59999999998</v>
      </c>
      <c r="F400" s="194">
        <v>268512.5</v>
      </c>
      <c r="G400" s="138">
        <v>266613.59999999998</v>
      </c>
      <c r="H400" s="138">
        <v>258500.37</v>
      </c>
      <c r="I400" s="194">
        <f>G400-H400</f>
        <v>8113.2299999999814</v>
      </c>
      <c r="J400" s="75" t="s">
        <v>338</v>
      </c>
    </row>
    <row r="402" spans="2:10" s="159" customFormat="1"/>
    <row r="403" spans="2:10" s="159" customFormat="1"/>
    <row r="404" spans="2:10">
      <c r="B404" s="161" t="s">
        <v>330</v>
      </c>
      <c r="C404" s="301" t="s">
        <v>70</v>
      </c>
      <c r="D404" s="301"/>
      <c r="E404" s="301"/>
      <c r="F404" s="252" t="s">
        <v>71</v>
      </c>
      <c r="G404" s="252"/>
      <c r="H404" s="254" t="s">
        <v>155</v>
      </c>
      <c r="I404" s="254"/>
      <c r="J404" s="254"/>
    </row>
    <row r="405" spans="2:10">
      <c r="C405" s="8"/>
      <c r="D405" s="8"/>
      <c r="E405" s="1"/>
      <c r="F405" s="252" t="s">
        <v>72</v>
      </c>
      <c r="G405" s="252"/>
      <c r="H405" s="252" t="s">
        <v>73</v>
      </c>
      <c r="I405" s="252"/>
      <c r="J405" s="252"/>
    </row>
    <row r="406" spans="2:10">
      <c r="B406" s="70" t="s">
        <v>74</v>
      </c>
      <c r="D406" s="8"/>
      <c r="E406" s="8"/>
      <c r="F406" s="8"/>
      <c r="G406" s="8"/>
    </row>
    <row r="407" spans="2:10" ht="16.5" customHeight="1">
      <c r="C407" s="301" t="s">
        <v>75</v>
      </c>
      <c r="D407" s="301"/>
      <c r="E407" s="301"/>
      <c r="F407" s="252" t="s">
        <v>71</v>
      </c>
      <c r="G407" s="252"/>
      <c r="H407" s="254" t="s">
        <v>242</v>
      </c>
      <c r="I407" s="254"/>
      <c r="J407" s="254"/>
    </row>
    <row r="408" spans="2:10">
      <c r="C408" s="8"/>
      <c r="D408" s="8"/>
      <c r="E408" s="8"/>
      <c r="F408" s="252" t="s">
        <v>72</v>
      </c>
      <c r="G408" s="252"/>
      <c r="H408" s="252" t="s">
        <v>73</v>
      </c>
      <c r="I408" s="252"/>
      <c r="J408" s="252"/>
    </row>
    <row r="409" spans="2:10">
      <c r="H409" s="13"/>
      <c r="I409" s="288" t="s">
        <v>132</v>
      </c>
      <c r="J409" s="288"/>
    </row>
    <row r="410" spans="2:10">
      <c r="F410" s="35"/>
      <c r="G410" s="35"/>
      <c r="H410" s="35"/>
    </row>
    <row r="411" spans="2:10">
      <c r="B411" s="289" t="s">
        <v>126</v>
      </c>
      <c r="C411" s="289"/>
      <c r="D411" s="289"/>
      <c r="E411" s="289"/>
      <c r="F411" s="289"/>
      <c r="G411" s="289"/>
      <c r="H411" s="289"/>
      <c r="I411" s="289"/>
    </row>
    <row r="412" spans="2:10">
      <c r="B412" s="289" t="s">
        <v>133</v>
      </c>
      <c r="C412" s="289"/>
      <c r="D412" s="289"/>
      <c r="E412" s="289"/>
      <c r="F412" s="289"/>
      <c r="G412" s="289"/>
      <c r="H412" s="289"/>
      <c r="I412" s="289"/>
    </row>
    <row r="413" spans="2:10">
      <c r="B413" s="289" t="s">
        <v>328</v>
      </c>
      <c r="C413" s="289"/>
      <c r="D413" s="289"/>
      <c r="E413" s="289"/>
      <c r="F413" s="289"/>
      <c r="G413" s="289"/>
      <c r="H413" s="289"/>
      <c r="I413" s="289"/>
    </row>
    <row r="414" spans="2:10">
      <c r="J414" s="12"/>
    </row>
    <row r="415" spans="2:10">
      <c r="B415" s="283" t="s">
        <v>29</v>
      </c>
      <c r="C415" s="34" t="s">
        <v>30</v>
      </c>
      <c r="D415" s="265" t="s">
        <v>150</v>
      </c>
      <c r="E415" s="266"/>
      <c r="F415" s="266"/>
      <c r="G415" s="266"/>
      <c r="H415" s="266"/>
      <c r="I415" s="267"/>
      <c r="J415" s="12"/>
    </row>
    <row r="416" spans="2:10">
      <c r="B416" s="283"/>
      <c r="C416" s="34" t="s">
        <v>31</v>
      </c>
      <c r="D416" s="284">
        <v>104021</v>
      </c>
      <c r="E416" s="284"/>
      <c r="F416" s="284"/>
      <c r="G416" s="284"/>
      <c r="H416" s="284"/>
      <c r="I416" s="284"/>
    </row>
    <row r="417" spans="2:9">
      <c r="B417" s="255"/>
      <c r="C417" s="255"/>
      <c r="D417" s="255"/>
      <c r="E417" s="255"/>
      <c r="F417" s="255"/>
      <c r="G417" s="255"/>
      <c r="H417" s="255"/>
      <c r="I417" s="255"/>
    </row>
    <row r="418" spans="2:9">
      <c r="B418" s="283" t="s">
        <v>32</v>
      </c>
      <c r="C418" s="34" t="s">
        <v>30</v>
      </c>
      <c r="D418" s="265" t="s">
        <v>150</v>
      </c>
      <c r="E418" s="266"/>
      <c r="F418" s="266"/>
      <c r="G418" s="266"/>
      <c r="H418" s="266"/>
      <c r="I418" s="267"/>
    </row>
    <row r="419" spans="2:9">
      <c r="B419" s="283"/>
      <c r="C419" s="34" t="s">
        <v>31</v>
      </c>
      <c r="D419" s="284">
        <v>104021</v>
      </c>
      <c r="E419" s="284"/>
      <c r="F419" s="284"/>
      <c r="G419" s="284"/>
      <c r="H419" s="284"/>
      <c r="I419" s="284"/>
    </row>
    <row r="420" spans="2:9">
      <c r="B420" s="266"/>
      <c r="C420" s="266"/>
      <c r="D420" s="266"/>
      <c r="E420" s="266"/>
      <c r="F420" s="266"/>
      <c r="G420" s="266"/>
      <c r="H420" s="266"/>
      <c r="I420" s="266"/>
    </row>
    <row r="421" spans="2:9">
      <c r="B421" s="283" t="s">
        <v>33</v>
      </c>
      <c r="C421" s="283"/>
      <c r="D421" s="284">
        <v>1006</v>
      </c>
      <c r="E421" s="284"/>
      <c r="F421" s="284"/>
      <c r="G421" s="284"/>
      <c r="H421" s="284"/>
      <c r="I421" s="284"/>
    </row>
    <row r="422" spans="2:9">
      <c r="B422" s="255"/>
      <c r="C422" s="255"/>
      <c r="D422" s="302"/>
      <c r="E422" s="302"/>
      <c r="F422" s="302"/>
      <c r="G422" s="302"/>
      <c r="H422" s="302"/>
    </row>
    <row r="423" spans="2:9">
      <c r="B423" s="283" t="s">
        <v>34</v>
      </c>
      <c r="C423" s="283"/>
      <c r="D423" s="284">
        <v>1</v>
      </c>
      <c r="E423" s="284"/>
      <c r="F423" s="284"/>
      <c r="G423" s="284"/>
      <c r="H423" s="284"/>
      <c r="I423" s="284"/>
    </row>
    <row r="424" spans="2:9">
      <c r="B424" s="266"/>
      <c r="C424" s="266"/>
      <c r="D424" s="266"/>
      <c r="E424" s="266"/>
      <c r="F424" s="266"/>
      <c r="G424" s="266"/>
      <c r="H424" s="266"/>
      <c r="I424" s="266"/>
    </row>
    <row r="425" spans="2:9">
      <c r="B425" s="286" t="s">
        <v>129</v>
      </c>
      <c r="C425" s="34" t="s">
        <v>37</v>
      </c>
      <c r="D425" s="303" t="s">
        <v>148</v>
      </c>
      <c r="E425" s="304"/>
      <c r="F425" s="304"/>
      <c r="G425" s="304"/>
      <c r="H425" s="304"/>
      <c r="I425" s="305"/>
    </row>
    <row r="426" spans="2:9">
      <c r="B426" s="286"/>
      <c r="C426" s="34" t="s">
        <v>38</v>
      </c>
      <c r="D426" s="303" t="s">
        <v>148</v>
      </c>
      <c r="E426" s="304"/>
      <c r="F426" s="304"/>
      <c r="G426" s="304"/>
      <c r="H426" s="304"/>
      <c r="I426" s="305"/>
    </row>
    <row r="427" spans="2:9">
      <c r="B427" s="286"/>
      <c r="C427" s="34" t="s">
        <v>39</v>
      </c>
      <c r="D427" s="303" t="s">
        <v>159</v>
      </c>
      <c r="E427" s="304"/>
      <c r="F427" s="304"/>
      <c r="G427" s="304"/>
      <c r="H427" s="304"/>
      <c r="I427" s="305"/>
    </row>
    <row r="428" spans="2:9">
      <c r="B428" s="255"/>
      <c r="C428" s="255"/>
      <c r="D428" s="302"/>
      <c r="E428" s="302"/>
      <c r="F428" s="302"/>
      <c r="G428" s="302"/>
      <c r="H428" s="302"/>
    </row>
    <row r="429" spans="2:9" ht="29.25" customHeight="1">
      <c r="B429" s="256" t="s">
        <v>130</v>
      </c>
      <c r="C429" s="34" t="s">
        <v>41</v>
      </c>
      <c r="D429" s="262" t="s">
        <v>151</v>
      </c>
      <c r="E429" s="263"/>
      <c r="F429" s="263"/>
      <c r="G429" s="263"/>
      <c r="H429" s="263"/>
      <c r="I429" s="264"/>
    </row>
    <row r="430" spans="2:9">
      <c r="B430" s="258"/>
      <c r="C430" s="34" t="s">
        <v>42</v>
      </c>
      <c r="D430" s="284">
        <v>1108</v>
      </c>
      <c r="E430" s="284"/>
      <c r="F430" s="284"/>
      <c r="G430" s="284"/>
      <c r="H430" s="284"/>
      <c r="I430" s="284"/>
    </row>
    <row r="431" spans="2:9">
      <c r="B431" s="258"/>
      <c r="C431" s="34" t="s">
        <v>43</v>
      </c>
      <c r="D431" s="262" t="s">
        <v>192</v>
      </c>
      <c r="E431" s="263"/>
      <c r="F431" s="263"/>
      <c r="G431" s="263"/>
      <c r="H431" s="263"/>
      <c r="I431" s="264"/>
    </row>
    <row r="432" spans="2:9">
      <c r="B432" s="260"/>
      <c r="C432" s="34" t="s">
        <v>44</v>
      </c>
      <c r="D432" s="284">
        <v>11003</v>
      </c>
      <c r="E432" s="284"/>
      <c r="F432" s="284"/>
      <c r="G432" s="284"/>
      <c r="H432" s="284"/>
      <c r="I432" s="284"/>
    </row>
    <row r="433" spans="2:10">
      <c r="B433" s="255"/>
      <c r="C433" s="255"/>
      <c r="D433" s="302"/>
      <c r="E433" s="302"/>
      <c r="F433" s="302"/>
      <c r="G433" s="302"/>
      <c r="H433" s="302"/>
    </row>
    <row r="434" spans="2:10">
      <c r="B434" s="283" t="s">
        <v>131</v>
      </c>
      <c r="C434" s="283"/>
      <c r="D434" s="284" t="s">
        <v>154</v>
      </c>
      <c r="E434" s="284"/>
      <c r="F434" s="284"/>
      <c r="G434" s="284"/>
      <c r="H434" s="284"/>
      <c r="I434" s="284"/>
    </row>
    <row r="436" spans="2:10" ht="71.25" customHeight="1">
      <c r="B436" s="39"/>
      <c r="C436" s="39"/>
      <c r="D436" s="314" t="s">
        <v>134</v>
      </c>
      <c r="E436" s="315"/>
      <c r="F436" s="314" t="s">
        <v>135</v>
      </c>
      <c r="G436" s="315"/>
      <c r="H436" s="316" t="s">
        <v>136</v>
      </c>
      <c r="I436" s="316" t="s">
        <v>137</v>
      </c>
      <c r="J436" s="316" t="s">
        <v>138</v>
      </c>
    </row>
    <row r="437" spans="2:10" ht="27">
      <c r="B437" s="34" t="s">
        <v>139</v>
      </c>
      <c r="C437" s="42">
        <v>1108</v>
      </c>
      <c r="D437" s="3" t="s">
        <v>2</v>
      </c>
      <c r="E437" s="3" t="s">
        <v>140</v>
      </c>
      <c r="F437" s="3" t="s">
        <v>2</v>
      </c>
      <c r="G437" s="3" t="s">
        <v>140</v>
      </c>
      <c r="H437" s="317"/>
      <c r="I437" s="317"/>
      <c r="J437" s="317"/>
    </row>
    <row r="438" spans="2:10" ht="29.25" customHeight="1">
      <c r="B438" s="34" t="s">
        <v>141</v>
      </c>
      <c r="C438" s="42">
        <v>11003</v>
      </c>
      <c r="D438" s="3">
        <v>1</v>
      </c>
      <c r="E438" s="3">
        <v>2</v>
      </c>
      <c r="F438" s="3">
        <v>3</v>
      </c>
      <c r="G438" s="3">
        <v>4</v>
      </c>
      <c r="H438" s="3">
        <v>5</v>
      </c>
      <c r="I438" s="3">
        <v>6</v>
      </c>
      <c r="J438" s="3">
        <v>7</v>
      </c>
    </row>
    <row r="439" spans="2:10" ht="32.25" customHeight="1">
      <c r="B439" s="34" t="s">
        <v>142</v>
      </c>
      <c r="C439" s="262" t="s">
        <v>192</v>
      </c>
      <c r="D439" s="263"/>
      <c r="E439" s="263"/>
      <c r="F439" s="263"/>
      <c r="G439" s="263"/>
      <c r="H439" s="263"/>
      <c r="I439" s="263"/>
      <c r="J439" s="264"/>
    </row>
    <row r="440" spans="2:10" ht="156.75" customHeight="1">
      <c r="B440" s="34" t="s">
        <v>143</v>
      </c>
      <c r="C440" s="36" t="s">
        <v>257</v>
      </c>
      <c r="D440" s="40" t="s">
        <v>28</v>
      </c>
      <c r="E440" s="40" t="s">
        <v>28</v>
      </c>
      <c r="F440" s="40" t="s">
        <v>28</v>
      </c>
      <c r="G440" s="11"/>
      <c r="H440" s="40" t="s">
        <v>28</v>
      </c>
      <c r="I440" s="40" t="s">
        <v>28</v>
      </c>
      <c r="J440" s="40" t="s">
        <v>28</v>
      </c>
    </row>
    <row r="441" spans="2:10" ht="27">
      <c r="B441" s="34" t="s">
        <v>144</v>
      </c>
      <c r="C441" s="36" t="s">
        <v>169</v>
      </c>
      <c r="D441" s="40" t="s">
        <v>28</v>
      </c>
      <c r="E441" s="40" t="s">
        <v>28</v>
      </c>
      <c r="F441" s="40" t="s">
        <v>28</v>
      </c>
      <c r="G441" s="40" t="s">
        <v>27</v>
      </c>
      <c r="H441" s="40" t="s">
        <v>28</v>
      </c>
      <c r="I441" s="40" t="s">
        <v>28</v>
      </c>
      <c r="J441" s="40" t="s">
        <v>28</v>
      </c>
    </row>
    <row r="442" spans="2:10" ht="47.25" customHeight="1">
      <c r="B442" s="137" t="s">
        <v>254</v>
      </c>
      <c r="C442" s="36" t="s">
        <v>193</v>
      </c>
      <c r="D442" s="40" t="s">
        <v>28</v>
      </c>
      <c r="E442" s="40" t="s">
        <v>28</v>
      </c>
      <c r="F442" s="40" t="s">
        <v>28</v>
      </c>
      <c r="G442" s="11"/>
      <c r="H442" s="40" t="s">
        <v>28</v>
      </c>
      <c r="I442" s="40" t="s">
        <v>28</v>
      </c>
      <c r="J442" s="40" t="s">
        <v>28</v>
      </c>
    </row>
    <row r="443" spans="2:10">
      <c r="B443" s="312" t="s">
        <v>146</v>
      </c>
      <c r="C443" s="312"/>
      <c r="D443" s="39"/>
      <c r="E443" s="39"/>
      <c r="F443" s="39"/>
      <c r="G443" s="39"/>
      <c r="H443" s="39"/>
      <c r="I443" s="39"/>
      <c r="J443" s="39"/>
    </row>
    <row r="444" spans="2:10" ht="68.25" customHeight="1">
      <c r="B444" s="328" t="s">
        <v>194</v>
      </c>
      <c r="C444" s="329"/>
      <c r="D444" s="47">
        <v>2</v>
      </c>
      <c r="E444" s="47">
        <f t="shared" ref="E444:E445" si="19">D444</f>
        <v>2</v>
      </c>
      <c r="F444" s="47">
        <v>2</v>
      </c>
      <c r="G444" s="47">
        <f t="shared" ref="G444:G445" si="20">F444</f>
        <v>2</v>
      </c>
      <c r="H444" s="47">
        <v>2</v>
      </c>
      <c r="I444" s="47">
        <f>G444-H444</f>
        <v>0</v>
      </c>
      <c r="J444" s="75"/>
    </row>
    <row r="445" spans="2:10" ht="69" customHeight="1">
      <c r="B445" s="328" t="s">
        <v>195</v>
      </c>
      <c r="C445" s="329"/>
      <c r="D445" s="47">
        <v>2</v>
      </c>
      <c r="E445" s="47">
        <f t="shared" si="19"/>
        <v>2</v>
      </c>
      <c r="F445" s="47">
        <v>2</v>
      </c>
      <c r="G445" s="47">
        <f t="shared" si="20"/>
        <v>2</v>
      </c>
      <c r="H445" s="47">
        <v>2</v>
      </c>
      <c r="I445" s="47">
        <f>G445-H445</f>
        <v>0</v>
      </c>
      <c r="J445" s="75"/>
    </row>
    <row r="446" spans="2:10" s="159" customFormat="1" ht="79.5" customHeight="1">
      <c r="B446" s="328" t="s">
        <v>318</v>
      </c>
      <c r="C446" s="329"/>
      <c r="D446" s="47"/>
      <c r="E446" s="47">
        <v>1</v>
      </c>
      <c r="F446" s="47"/>
      <c r="G446" s="47">
        <v>1</v>
      </c>
      <c r="H446" s="47">
        <v>1</v>
      </c>
      <c r="I446" s="47">
        <f>G446-H446</f>
        <v>0</v>
      </c>
      <c r="J446" s="75"/>
    </row>
    <row r="447" spans="2:10" ht="132" customHeight="1">
      <c r="B447" s="313" t="s">
        <v>147</v>
      </c>
      <c r="C447" s="313"/>
      <c r="D447" s="193">
        <v>85051.9</v>
      </c>
      <c r="E447" s="193">
        <v>125051.9</v>
      </c>
      <c r="F447" s="193">
        <v>85051.9</v>
      </c>
      <c r="G447" s="193">
        <v>125051.9</v>
      </c>
      <c r="H447" s="195">
        <v>125051.1</v>
      </c>
      <c r="I447" s="195">
        <f>G447-H447</f>
        <v>0.79999999998835847</v>
      </c>
      <c r="J447" s="75"/>
    </row>
    <row r="449" spans="2:10" s="159" customFormat="1"/>
    <row r="450" spans="2:10" s="159" customFormat="1"/>
    <row r="451" spans="2:10">
      <c r="B451" s="161" t="s">
        <v>330</v>
      </c>
      <c r="C451" s="301" t="s">
        <v>70</v>
      </c>
      <c r="D451" s="301"/>
      <c r="E451" s="301"/>
      <c r="F451" s="252" t="s">
        <v>71</v>
      </c>
      <c r="G451" s="252"/>
      <c r="H451" s="254" t="s">
        <v>155</v>
      </c>
      <c r="I451" s="254"/>
      <c r="J451" s="254"/>
    </row>
    <row r="452" spans="2:10">
      <c r="C452" s="8"/>
      <c r="D452" s="8"/>
      <c r="E452" s="1"/>
      <c r="F452" s="252" t="s">
        <v>72</v>
      </c>
      <c r="G452" s="252"/>
      <c r="H452" s="252" t="s">
        <v>73</v>
      </c>
      <c r="I452" s="252"/>
      <c r="J452" s="252"/>
    </row>
    <row r="453" spans="2:10">
      <c r="B453" s="33" t="s">
        <v>74</v>
      </c>
      <c r="D453" s="8"/>
      <c r="E453" s="8"/>
      <c r="F453" s="8"/>
      <c r="G453" s="8"/>
    </row>
    <row r="454" spans="2:10" ht="16.5" customHeight="1">
      <c r="C454" s="301" t="s">
        <v>75</v>
      </c>
      <c r="D454" s="301"/>
      <c r="E454" s="301"/>
      <c r="F454" s="252" t="s">
        <v>71</v>
      </c>
      <c r="G454" s="252"/>
      <c r="H454" s="254" t="s">
        <v>242</v>
      </c>
      <c r="I454" s="254"/>
      <c r="J454" s="254"/>
    </row>
    <row r="455" spans="2:10">
      <c r="C455" s="8"/>
      <c r="D455" s="8"/>
      <c r="E455" s="8"/>
      <c r="F455" s="252" t="s">
        <v>72</v>
      </c>
      <c r="G455" s="252"/>
      <c r="H455" s="252" t="s">
        <v>73</v>
      </c>
      <c r="I455" s="252"/>
      <c r="J455" s="252"/>
    </row>
    <row r="457" spans="2:10">
      <c r="H457" s="13"/>
      <c r="I457" s="288" t="s">
        <v>132</v>
      </c>
      <c r="J457" s="288"/>
    </row>
    <row r="458" spans="2:10">
      <c r="H458" s="13"/>
      <c r="I458" s="83"/>
      <c r="J458" s="83"/>
    </row>
    <row r="459" spans="2:10">
      <c r="B459" s="289" t="s">
        <v>126</v>
      </c>
      <c r="C459" s="289"/>
      <c r="D459" s="289"/>
      <c r="E459" s="289"/>
      <c r="F459" s="289"/>
      <c r="G459" s="289"/>
      <c r="H459" s="289"/>
      <c r="I459" s="289"/>
    </row>
    <row r="460" spans="2:10">
      <c r="B460" s="289" t="s">
        <v>133</v>
      </c>
      <c r="C460" s="289"/>
      <c r="D460" s="289"/>
      <c r="E460" s="289"/>
      <c r="F460" s="289"/>
      <c r="G460" s="289"/>
      <c r="H460" s="289"/>
      <c r="I460" s="289"/>
    </row>
    <row r="461" spans="2:10">
      <c r="B461" s="289" t="s">
        <v>328</v>
      </c>
      <c r="C461" s="289"/>
      <c r="D461" s="289"/>
      <c r="E461" s="289"/>
      <c r="F461" s="289"/>
      <c r="G461" s="289"/>
      <c r="H461" s="289"/>
      <c r="I461" s="289"/>
    </row>
    <row r="462" spans="2:10">
      <c r="J462" s="12"/>
    </row>
    <row r="463" spans="2:10">
      <c r="B463" s="283" t="s">
        <v>29</v>
      </c>
      <c r="C463" s="34" t="s">
        <v>30</v>
      </c>
      <c r="D463" s="265" t="s">
        <v>150</v>
      </c>
      <c r="E463" s="266"/>
      <c r="F463" s="266"/>
      <c r="G463" s="266"/>
      <c r="H463" s="266"/>
      <c r="I463" s="267"/>
      <c r="J463" s="12"/>
    </row>
    <row r="464" spans="2:10">
      <c r="B464" s="283"/>
      <c r="C464" s="34" t="s">
        <v>31</v>
      </c>
      <c r="D464" s="284">
        <v>104021</v>
      </c>
      <c r="E464" s="284"/>
      <c r="F464" s="284"/>
      <c r="G464" s="284"/>
      <c r="H464" s="284"/>
      <c r="I464" s="284"/>
    </row>
    <row r="465" spans="2:9">
      <c r="B465" s="255"/>
      <c r="C465" s="255"/>
      <c r="D465" s="255"/>
      <c r="E465" s="255"/>
      <c r="F465" s="255"/>
      <c r="G465" s="255"/>
      <c r="H465" s="255"/>
      <c r="I465" s="255"/>
    </row>
    <row r="466" spans="2:9">
      <c r="B466" s="283" t="s">
        <v>32</v>
      </c>
      <c r="C466" s="34" t="s">
        <v>30</v>
      </c>
      <c r="D466" s="265" t="s">
        <v>150</v>
      </c>
      <c r="E466" s="266"/>
      <c r="F466" s="266"/>
      <c r="G466" s="266"/>
      <c r="H466" s="266"/>
      <c r="I466" s="267"/>
    </row>
    <row r="467" spans="2:9">
      <c r="B467" s="283"/>
      <c r="C467" s="34" t="s">
        <v>31</v>
      </c>
      <c r="D467" s="284">
        <v>104021</v>
      </c>
      <c r="E467" s="284"/>
      <c r="F467" s="284"/>
      <c r="G467" s="284"/>
      <c r="H467" s="284"/>
      <c r="I467" s="284"/>
    </row>
    <row r="468" spans="2:9">
      <c r="B468" s="266"/>
      <c r="C468" s="266"/>
      <c r="D468" s="266"/>
      <c r="E468" s="266"/>
      <c r="F468" s="266"/>
      <c r="G468" s="266"/>
      <c r="H468" s="266"/>
      <c r="I468" s="266"/>
    </row>
    <row r="469" spans="2:9">
      <c r="B469" s="283" t="s">
        <v>33</v>
      </c>
      <c r="C469" s="283"/>
      <c r="D469" s="265" t="s">
        <v>150</v>
      </c>
      <c r="E469" s="266"/>
      <c r="F469" s="266"/>
      <c r="G469" s="266"/>
      <c r="H469" s="266"/>
      <c r="I469" s="267"/>
    </row>
    <row r="470" spans="2:9">
      <c r="B470" s="255"/>
      <c r="C470" s="255"/>
      <c r="D470" s="302"/>
      <c r="E470" s="302"/>
      <c r="F470" s="302"/>
      <c r="G470" s="302"/>
      <c r="H470" s="302"/>
    </row>
    <row r="471" spans="2:9">
      <c r="B471" s="283" t="s">
        <v>34</v>
      </c>
      <c r="C471" s="283"/>
      <c r="D471" s="284">
        <v>1006</v>
      </c>
      <c r="E471" s="284"/>
      <c r="F471" s="284"/>
      <c r="G471" s="284"/>
      <c r="H471" s="284"/>
      <c r="I471" s="284"/>
    </row>
    <row r="472" spans="2:9">
      <c r="B472" s="266"/>
      <c r="C472" s="266"/>
      <c r="D472" s="266"/>
      <c r="E472" s="266"/>
      <c r="F472" s="266"/>
      <c r="G472" s="266"/>
      <c r="H472" s="266"/>
      <c r="I472" s="266"/>
    </row>
    <row r="473" spans="2:9">
      <c r="B473" s="286" t="s">
        <v>129</v>
      </c>
      <c r="C473" s="34" t="s">
        <v>37</v>
      </c>
      <c r="D473" s="303" t="s">
        <v>148</v>
      </c>
      <c r="E473" s="304"/>
      <c r="F473" s="304"/>
      <c r="G473" s="304"/>
      <c r="H473" s="304"/>
      <c r="I473" s="305"/>
    </row>
    <row r="474" spans="2:9">
      <c r="B474" s="286"/>
      <c r="C474" s="34" t="s">
        <v>38</v>
      </c>
      <c r="D474" s="303" t="s">
        <v>148</v>
      </c>
      <c r="E474" s="304"/>
      <c r="F474" s="304"/>
      <c r="G474" s="304"/>
      <c r="H474" s="304"/>
      <c r="I474" s="305"/>
    </row>
    <row r="475" spans="2:9">
      <c r="B475" s="286"/>
      <c r="C475" s="34" t="s">
        <v>39</v>
      </c>
      <c r="D475" s="284" t="s">
        <v>149</v>
      </c>
      <c r="E475" s="284"/>
      <c r="F475" s="284"/>
      <c r="G475" s="284"/>
      <c r="H475" s="284"/>
      <c r="I475" s="284"/>
    </row>
    <row r="476" spans="2:9">
      <c r="B476" s="255"/>
      <c r="C476" s="255"/>
      <c r="D476" s="302"/>
      <c r="E476" s="302"/>
      <c r="F476" s="302"/>
      <c r="G476" s="302"/>
      <c r="H476" s="302"/>
    </row>
    <row r="477" spans="2:9" ht="27" customHeight="1">
      <c r="B477" s="256" t="s">
        <v>130</v>
      </c>
      <c r="C477" s="34" t="s">
        <v>41</v>
      </c>
      <c r="D477" s="262" t="s">
        <v>151</v>
      </c>
      <c r="E477" s="263"/>
      <c r="F477" s="263"/>
      <c r="G477" s="263"/>
      <c r="H477" s="263"/>
      <c r="I477" s="264"/>
    </row>
    <row r="478" spans="2:9">
      <c r="B478" s="258"/>
      <c r="C478" s="34" t="s">
        <v>42</v>
      </c>
      <c r="D478" s="284">
        <v>1108</v>
      </c>
      <c r="E478" s="284"/>
      <c r="F478" s="284"/>
      <c r="G478" s="284"/>
      <c r="H478" s="284"/>
      <c r="I478" s="284"/>
    </row>
    <row r="479" spans="2:9">
      <c r="B479" s="258"/>
      <c r="C479" s="34" t="s">
        <v>43</v>
      </c>
      <c r="D479" s="262" t="s">
        <v>196</v>
      </c>
      <c r="E479" s="263"/>
      <c r="F479" s="263"/>
      <c r="G479" s="263"/>
      <c r="H479" s="263"/>
      <c r="I479" s="264"/>
    </row>
    <row r="480" spans="2:9">
      <c r="B480" s="260"/>
      <c r="C480" s="34" t="s">
        <v>44</v>
      </c>
      <c r="D480" s="284">
        <v>31001</v>
      </c>
      <c r="E480" s="284"/>
      <c r="F480" s="284"/>
      <c r="G480" s="284"/>
      <c r="H480" s="284"/>
      <c r="I480" s="284"/>
    </row>
    <row r="481" spans="2:10">
      <c r="B481" s="255"/>
      <c r="C481" s="255"/>
      <c r="D481" s="302"/>
      <c r="E481" s="302"/>
      <c r="F481" s="302"/>
      <c r="G481" s="302"/>
      <c r="H481" s="302"/>
    </row>
    <row r="482" spans="2:10">
      <c r="B482" s="283" t="s">
        <v>131</v>
      </c>
      <c r="C482" s="283"/>
      <c r="D482" s="284" t="s">
        <v>154</v>
      </c>
      <c r="E482" s="284"/>
      <c r="F482" s="284"/>
      <c r="G482" s="284"/>
      <c r="H482" s="284"/>
      <c r="I482" s="284"/>
    </row>
    <row r="484" spans="2:10" ht="37.5" customHeight="1">
      <c r="B484" s="39"/>
      <c r="C484" s="39"/>
      <c r="D484" s="314" t="s">
        <v>134</v>
      </c>
      <c r="E484" s="315"/>
      <c r="F484" s="314" t="s">
        <v>135</v>
      </c>
      <c r="G484" s="315"/>
      <c r="H484" s="316" t="s">
        <v>136</v>
      </c>
      <c r="I484" s="316" t="s">
        <v>137</v>
      </c>
      <c r="J484" s="316" t="s">
        <v>138</v>
      </c>
    </row>
    <row r="485" spans="2:10" ht="47.25" customHeight="1">
      <c r="B485" s="34" t="s">
        <v>139</v>
      </c>
      <c r="C485" s="42">
        <v>1108</v>
      </c>
      <c r="D485" s="3" t="s">
        <v>2</v>
      </c>
      <c r="E485" s="3" t="s">
        <v>140</v>
      </c>
      <c r="F485" s="3" t="s">
        <v>2</v>
      </c>
      <c r="G485" s="3" t="s">
        <v>140</v>
      </c>
      <c r="H485" s="317"/>
      <c r="I485" s="317"/>
      <c r="J485" s="317"/>
    </row>
    <row r="486" spans="2:10" ht="24.75" customHeight="1">
      <c r="B486" s="34" t="s">
        <v>141</v>
      </c>
      <c r="C486" s="42">
        <v>31001</v>
      </c>
      <c r="D486" s="3">
        <v>1</v>
      </c>
      <c r="E486" s="3">
        <v>2</v>
      </c>
      <c r="F486" s="3">
        <v>3</v>
      </c>
      <c r="G486" s="3">
        <v>4</v>
      </c>
      <c r="H486" s="3">
        <v>5</v>
      </c>
      <c r="I486" s="3">
        <v>6</v>
      </c>
      <c r="J486" s="3">
        <v>7</v>
      </c>
    </row>
    <row r="487" spans="2:10">
      <c r="B487" s="34" t="s">
        <v>142</v>
      </c>
      <c r="C487" s="262" t="s">
        <v>196</v>
      </c>
      <c r="D487" s="263"/>
      <c r="E487" s="263"/>
      <c r="F487" s="263"/>
      <c r="G487" s="263"/>
      <c r="H487" s="263"/>
      <c r="I487" s="263"/>
      <c r="J487" s="264"/>
    </row>
    <row r="488" spans="2:10" ht="83.25" customHeight="1">
      <c r="B488" s="34" t="s">
        <v>143</v>
      </c>
      <c r="C488" s="36" t="s">
        <v>197</v>
      </c>
      <c r="D488" s="40" t="s">
        <v>28</v>
      </c>
      <c r="E488" s="40" t="s">
        <v>28</v>
      </c>
      <c r="F488" s="40" t="s">
        <v>28</v>
      </c>
      <c r="G488" s="11"/>
      <c r="H488" s="40" t="s">
        <v>28</v>
      </c>
      <c r="I488" s="40" t="s">
        <v>28</v>
      </c>
      <c r="J488" s="40" t="s">
        <v>28</v>
      </c>
    </row>
    <row r="489" spans="2:10" ht="57.75" customHeight="1">
      <c r="B489" s="34" t="s">
        <v>144</v>
      </c>
      <c r="C489" s="36" t="s">
        <v>198</v>
      </c>
      <c r="D489" s="40" t="s">
        <v>28</v>
      </c>
      <c r="E489" s="40" t="s">
        <v>28</v>
      </c>
      <c r="F489" s="40" t="s">
        <v>28</v>
      </c>
      <c r="G489" s="40" t="s">
        <v>27</v>
      </c>
      <c r="H489" s="40" t="s">
        <v>28</v>
      </c>
      <c r="I489" s="40" t="s">
        <v>28</v>
      </c>
      <c r="J489" s="40" t="s">
        <v>28</v>
      </c>
    </row>
    <row r="490" spans="2:10" ht="45.75" customHeight="1">
      <c r="B490" s="139" t="s">
        <v>314</v>
      </c>
      <c r="C490" s="143" t="s">
        <v>183</v>
      </c>
      <c r="D490" s="40" t="s">
        <v>28</v>
      </c>
      <c r="E490" s="40" t="s">
        <v>28</v>
      </c>
      <c r="F490" s="40" t="s">
        <v>28</v>
      </c>
      <c r="G490" s="11"/>
      <c r="H490" s="40" t="s">
        <v>28</v>
      </c>
      <c r="I490" s="40" t="s">
        <v>28</v>
      </c>
      <c r="J490" s="40" t="s">
        <v>28</v>
      </c>
    </row>
    <row r="491" spans="2:10">
      <c r="B491" s="312" t="s">
        <v>146</v>
      </c>
      <c r="C491" s="312"/>
      <c r="D491" s="39"/>
      <c r="E491" s="39"/>
      <c r="F491" s="39"/>
      <c r="G491" s="39"/>
      <c r="H491" s="39"/>
      <c r="I491" s="39"/>
      <c r="J491" s="39"/>
    </row>
    <row r="492" spans="2:10" ht="30" customHeight="1">
      <c r="B492" s="327" t="s">
        <v>317</v>
      </c>
      <c r="C492" s="327"/>
      <c r="D492" s="47"/>
      <c r="E492" s="47">
        <v>1</v>
      </c>
      <c r="F492" s="47"/>
      <c r="G492" s="47">
        <v>1</v>
      </c>
      <c r="H492" s="47">
        <v>1</v>
      </c>
      <c r="I492" s="47">
        <f>G492-H492</f>
        <v>0</v>
      </c>
      <c r="J492" s="11"/>
    </row>
    <row r="493" spans="2:10" ht="17.25">
      <c r="B493" s="322" t="s">
        <v>315</v>
      </c>
      <c r="C493" s="322"/>
      <c r="D493" s="47"/>
      <c r="E493" s="47">
        <v>1</v>
      </c>
      <c r="F493" s="47"/>
      <c r="G493" s="47">
        <v>1</v>
      </c>
      <c r="H493" s="47">
        <v>1</v>
      </c>
      <c r="I493" s="47">
        <f>G493-H493</f>
        <v>0</v>
      </c>
      <c r="J493" s="11"/>
    </row>
    <row r="494" spans="2:10" ht="29.25" customHeight="1">
      <c r="B494" s="322" t="s">
        <v>316</v>
      </c>
      <c r="C494" s="322"/>
      <c r="D494" s="47"/>
      <c r="E494" s="47">
        <v>5</v>
      </c>
      <c r="F494" s="47"/>
      <c r="G494" s="47">
        <v>5</v>
      </c>
      <c r="H494" s="47">
        <v>5</v>
      </c>
      <c r="I494" s="47">
        <f>G494-H494</f>
        <v>0</v>
      </c>
      <c r="J494" s="11"/>
    </row>
    <row r="495" spans="2:10" ht="109.5" customHeight="1">
      <c r="B495" s="313" t="s">
        <v>147</v>
      </c>
      <c r="C495" s="313"/>
      <c r="D495" s="44"/>
      <c r="E495" s="162">
        <v>2000</v>
      </c>
      <c r="F495" s="162"/>
      <c r="G495" s="44">
        <v>2000</v>
      </c>
      <c r="H495" s="44">
        <v>1778</v>
      </c>
      <c r="I495" s="44">
        <f>G495-H495</f>
        <v>222</v>
      </c>
      <c r="J495" s="11" t="s">
        <v>343</v>
      </c>
    </row>
    <row r="498" spans="2:10" s="159" customFormat="1"/>
    <row r="499" spans="2:10">
      <c r="B499" s="161" t="s">
        <v>330</v>
      </c>
      <c r="C499" s="301" t="s">
        <v>70</v>
      </c>
      <c r="D499" s="301"/>
      <c r="E499" s="301"/>
      <c r="F499" s="252" t="s">
        <v>71</v>
      </c>
      <c r="G499" s="252"/>
      <c r="H499" s="254" t="s">
        <v>155</v>
      </c>
      <c r="I499" s="254"/>
      <c r="J499" s="254"/>
    </row>
    <row r="500" spans="2:10">
      <c r="C500" s="8"/>
      <c r="D500" s="8"/>
      <c r="E500" s="1"/>
      <c r="F500" s="252" t="s">
        <v>72</v>
      </c>
      <c r="G500" s="252"/>
      <c r="H500" s="252" t="s">
        <v>73</v>
      </c>
      <c r="I500" s="252"/>
      <c r="J500" s="252"/>
    </row>
    <row r="501" spans="2:10">
      <c r="B501" s="33" t="s">
        <v>74</v>
      </c>
      <c r="D501" s="8"/>
      <c r="E501" s="8"/>
      <c r="F501" s="8"/>
      <c r="G501" s="8"/>
    </row>
    <row r="502" spans="2:10" ht="16.5" customHeight="1">
      <c r="C502" s="301" t="s">
        <v>75</v>
      </c>
      <c r="D502" s="301"/>
      <c r="E502" s="301"/>
      <c r="F502" s="252" t="s">
        <v>71</v>
      </c>
      <c r="G502" s="252"/>
      <c r="H502" s="254" t="s">
        <v>242</v>
      </c>
      <c r="I502" s="254"/>
      <c r="J502" s="254"/>
    </row>
    <row r="503" spans="2:10">
      <c r="C503" s="8"/>
      <c r="D503" s="8"/>
      <c r="E503" s="8"/>
      <c r="F503" s="252" t="s">
        <v>72</v>
      </c>
      <c r="G503" s="252"/>
      <c r="H503" s="252" t="s">
        <v>73</v>
      </c>
      <c r="I503" s="252"/>
      <c r="J503" s="252"/>
    </row>
    <row r="510" spans="2:10">
      <c r="H510" s="13"/>
      <c r="I510" s="288" t="s">
        <v>132</v>
      </c>
      <c r="J510" s="288"/>
    </row>
    <row r="511" spans="2:10">
      <c r="F511" s="35"/>
      <c r="G511" s="35"/>
      <c r="H511" s="35"/>
    </row>
    <row r="512" spans="2:10">
      <c r="B512" s="289" t="s">
        <v>126</v>
      </c>
      <c r="C512" s="289"/>
      <c r="D512" s="289"/>
      <c r="E512" s="289"/>
      <c r="F512" s="289"/>
      <c r="G512" s="289"/>
      <c r="H512" s="289"/>
      <c r="I512" s="289"/>
    </row>
    <row r="513" spans="2:10">
      <c r="B513" s="289" t="s">
        <v>133</v>
      </c>
      <c r="C513" s="289"/>
      <c r="D513" s="289"/>
      <c r="E513" s="289"/>
      <c r="F513" s="289"/>
      <c r="G513" s="289"/>
      <c r="H513" s="289"/>
      <c r="I513" s="289"/>
    </row>
    <row r="514" spans="2:10">
      <c r="B514" s="289" t="s">
        <v>328</v>
      </c>
      <c r="C514" s="289"/>
      <c r="D514" s="289"/>
      <c r="E514" s="289"/>
      <c r="F514" s="289"/>
      <c r="G514" s="289"/>
      <c r="H514" s="289"/>
      <c r="I514" s="289"/>
    </row>
    <row r="515" spans="2:10">
      <c r="J515" s="12"/>
    </row>
    <row r="516" spans="2:10">
      <c r="B516" s="283" t="s">
        <v>29</v>
      </c>
      <c r="C516" s="34" t="s">
        <v>30</v>
      </c>
      <c r="D516" s="265" t="s">
        <v>150</v>
      </c>
      <c r="E516" s="266"/>
      <c r="F516" s="266"/>
      <c r="G516" s="266"/>
      <c r="H516" s="266"/>
      <c r="I516" s="267"/>
      <c r="J516" s="12"/>
    </row>
    <row r="517" spans="2:10">
      <c r="B517" s="283"/>
      <c r="C517" s="34" t="s">
        <v>31</v>
      </c>
      <c r="D517" s="284">
        <v>104021</v>
      </c>
      <c r="E517" s="284"/>
      <c r="F517" s="284"/>
      <c r="G517" s="284"/>
      <c r="H517" s="284"/>
      <c r="I517" s="284"/>
    </row>
    <row r="518" spans="2:10">
      <c r="B518" s="255"/>
      <c r="C518" s="255"/>
      <c r="D518" s="255"/>
      <c r="E518" s="255"/>
      <c r="F518" s="255"/>
      <c r="G518" s="255"/>
      <c r="H518" s="255"/>
      <c r="I518" s="255"/>
    </row>
    <row r="519" spans="2:10">
      <c r="B519" s="283" t="s">
        <v>32</v>
      </c>
      <c r="C519" s="34" t="s">
        <v>30</v>
      </c>
      <c r="D519" s="265" t="s">
        <v>150</v>
      </c>
      <c r="E519" s="266"/>
      <c r="F519" s="266"/>
      <c r="G519" s="266"/>
      <c r="H519" s="266"/>
      <c r="I519" s="267"/>
    </row>
    <row r="520" spans="2:10">
      <c r="B520" s="283"/>
      <c r="C520" s="34" t="s">
        <v>31</v>
      </c>
      <c r="D520" s="284">
        <v>104021</v>
      </c>
      <c r="E520" s="284"/>
      <c r="F520" s="284"/>
      <c r="G520" s="284"/>
      <c r="H520" s="284"/>
      <c r="I520" s="284"/>
    </row>
    <row r="521" spans="2:10">
      <c r="B521" s="266"/>
      <c r="C521" s="266"/>
      <c r="D521" s="266"/>
      <c r="E521" s="266"/>
      <c r="F521" s="266"/>
      <c r="G521" s="266"/>
      <c r="H521" s="266"/>
      <c r="I521" s="266"/>
    </row>
    <row r="522" spans="2:10">
      <c r="B522" s="283" t="s">
        <v>33</v>
      </c>
      <c r="C522" s="283"/>
      <c r="D522" s="284">
        <v>1006</v>
      </c>
      <c r="E522" s="284"/>
      <c r="F522" s="284"/>
      <c r="G522" s="284"/>
      <c r="H522" s="284"/>
      <c r="I522" s="284"/>
    </row>
    <row r="523" spans="2:10">
      <c r="B523" s="255"/>
      <c r="C523" s="255"/>
      <c r="D523" s="302"/>
      <c r="E523" s="302"/>
      <c r="F523" s="302"/>
      <c r="G523" s="302"/>
      <c r="H523" s="302"/>
    </row>
    <row r="524" spans="2:10">
      <c r="B524" s="283" t="s">
        <v>34</v>
      </c>
      <c r="C524" s="283"/>
      <c r="D524" s="284"/>
      <c r="E524" s="284"/>
      <c r="F524" s="284"/>
      <c r="G524" s="284"/>
      <c r="H524" s="284"/>
      <c r="I524" s="284"/>
    </row>
    <row r="525" spans="2:10">
      <c r="B525" s="266"/>
      <c r="C525" s="266"/>
      <c r="D525" s="266"/>
      <c r="E525" s="266"/>
      <c r="F525" s="266"/>
      <c r="G525" s="266"/>
      <c r="H525" s="266"/>
      <c r="I525" s="266"/>
    </row>
    <row r="526" spans="2:10">
      <c r="B526" s="286" t="s">
        <v>129</v>
      </c>
      <c r="C526" s="34" t="s">
        <v>37</v>
      </c>
      <c r="D526" s="303" t="s">
        <v>148</v>
      </c>
      <c r="E526" s="304"/>
      <c r="F526" s="304"/>
      <c r="G526" s="304"/>
      <c r="H526" s="304"/>
      <c r="I526" s="305"/>
    </row>
    <row r="527" spans="2:10">
      <c r="B527" s="286"/>
      <c r="C527" s="34" t="s">
        <v>38</v>
      </c>
      <c r="D527" s="303" t="s">
        <v>148</v>
      </c>
      <c r="E527" s="304"/>
      <c r="F527" s="304"/>
      <c r="G527" s="304"/>
      <c r="H527" s="304"/>
      <c r="I527" s="305"/>
    </row>
    <row r="528" spans="2:10">
      <c r="B528" s="286"/>
      <c r="C528" s="34" t="s">
        <v>39</v>
      </c>
      <c r="D528" s="284" t="s">
        <v>149</v>
      </c>
      <c r="E528" s="284"/>
      <c r="F528" s="284"/>
      <c r="G528" s="284"/>
      <c r="H528" s="284"/>
      <c r="I528" s="284"/>
    </row>
    <row r="529" spans="2:10">
      <c r="B529" s="255"/>
      <c r="C529" s="255"/>
      <c r="D529" s="302"/>
      <c r="E529" s="302"/>
      <c r="F529" s="302"/>
      <c r="G529" s="302"/>
      <c r="H529" s="302"/>
    </row>
    <row r="530" spans="2:10">
      <c r="B530" s="256" t="s">
        <v>130</v>
      </c>
      <c r="C530" s="34" t="s">
        <v>41</v>
      </c>
      <c r="D530" s="324" t="s">
        <v>221</v>
      </c>
      <c r="E530" s="325"/>
      <c r="F530" s="325"/>
      <c r="G530" s="325"/>
      <c r="H530" s="325"/>
      <c r="I530" s="326"/>
    </row>
    <row r="531" spans="2:10">
      <c r="B531" s="258"/>
      <c r="C531" s="34" t="s">
        <v>42</v>
      </c>
      <c r="D531" s="284">
        <v>1137</v>
      </c>
      <c r="E531" s="284"/>
      <c r="F531" s="284"/>
      <c r="G531" s="284"/>
      <c r="H531" s="284"/>
      <c r="I531" s="284"/>
    </row>
    <row r="532" spans="2:10">
      <c r="B532" s="258"/>
      <c r="C532" s="34" t="s">
        <v>43</v>
      </c>
      <c r="D532" s="262" t="s">
        <v>199</v>
      </c>
      <c r="E532" s="263"/>
      <c r="F532" s="263"/>
      <c r="G532" s="263"/>
      <c r="H532" s="263"/>
      <c r="I532" s="264"/>
    </row>
    <row r="533" spans="2:10">
      <c r="B533" s="260"/>
      <c r="C533" s="34" t="s">
        <v>44</v>
      </c>
      <c r="D533" s="284">
        <v>11001</v>
      </c>
      <c r="E533" s="284"/>
      <c r="F533" s="284"/>
      <c r="G533" s="284"/>
      <c r="H533" s="284"/>
      <c r="I533" s="284"/>
    </row>
    <row r="534" spans="2:10">
      <c r="B534" s="255"/>
      <c r="C534" s="255"/>
      <c r="D534" s="302"/>
      <c r="E534" s="302"/>
      <c r="F534" s="302"/>
      <c r="G534" s="302"/>
      <c r="H534" s="302"/>
    </row>
    <row r="535" spans="2:10">
      <c r="B535" s="283" t="s">
        <v>131</v>
      </c>
      <c r="C535" s="283"/>
      <c r="D535" s="284" t="s">
        <v>154</v>
      </c>
      <c r="E535" s="284"/>
      <c r="F535" s="284"/>
      <c r="G535" s="284"/>
      <c r="H535" s="284"/>
      <c r="I535" s="284"/>
    </row>
    <row r="537" spans="2:10" ht="27" customHeight="1">
      <c r="B537" s="39"/>
      <c r="C537" s="39"/>
      <c r="D537" s="314" t="s">
        <v>134</v>
      </c>
      <c r="E537" s="315"/>
      <c r="F537" s="314" t="s">
        <v>135</v>
      </c>
      <c r="G537" s="315"/>
      <c r="H537" s="316" t="s">
        <v>136</v>
      </c>
      <c r="I537" s="316" t="s">
        <v>137</v>
      </c>
      <c r="J537" s="316" t="s">
        <v>138</v>
      </c>
    </row>
    <row r="538" spans="2:10" ht="65.25" customHeight="1">
      <c r="B538" s="34" t="s">
        <v>139</v>
      </c>
      <c r="C538" s="42">
        <v>1137</v>
      </c>
      <c r="D538" s="3" t="s">
        <v>2</v>
      </c>
      <c r="E538" s="3" t="s">
        <v>140</v>
      </c>
      <c r="F538" s="3" t="s">
        <v>2</v>
      </c>
      <c r="G538" s="3" t="s">
        <v>140</v>
      </c>
      <c r="H538" s="317"/>
      <c r="I538" s="317"/>
      <c r="J538" s="317"/>
    </row>
    <row r="539" spans="2:10">
      <c r="B539" s="34" t="s">
        <v>141</v>
      </c>
      <c r="C539" s="42">
        <v>11001</v>
      </c>
      <c r="D539" s="3">
        <v>1</v>
      </c>
      <c r="E539" s="3">
        <v>2</v>
      </c>
      <c r="F539" s="3">
        <v>3</v>
      </c>
      <c r="G539" s="3">
        <v>4</v>
      </c>
      <c r="H539" s="3">
        <v>5</v>
      </c>
      <c r="I539" s="3">
        <v>6</v>
      </c>
      <c r="J539" s="3">
        <v>7</v>
      </c>
    </row>
    <row r="540" spans="2:10">
      <c r="B540" s="34" t="s">
        <v>142</v>
      </c>
      <c r="C540" s="262" t="s">
        <v>199</v>
      </c>
      <c r="D540" s="263"/>
      <c r="E540" s="263"/>
      <c r="F540" s="263"/>
      <c r="G540" s="263"/>
      <c r="H540" s="263"/>
      <c r="I540" s="263"/>
      <c r="J540" s="264"/>
    </row>
    <row r="541" spans="2:10" ht="42.75" customHeight="1">
      <c r="B541" s="34" t="s">
        <v>143</v>
      </c>
      <c r="C541" s="36" t="s">
        <v>200</v>
      </c>
      <c r="D541" s="40" t="s">
        <v>28</v>
      </c>
      <c r="E541" s="40" t="s">
        <v>28</v>
      </c>
      <c r="F541" s="40"/>
      <c r="G541" s="11"/>
      <c r="H541" s="40" t="s">
        <v>28</v>
      </c>
      <c r="I541" s="40" t="s">
        <v>28</v>
      </c>
      <c r="J541" s="40" t="s">
        <v>28</v>
      </c>
    </row>
    <row r="542" spans="2:10" ht="27">
      <c r="B542" s="34" t="s">
        <v>144</v>
      </c>
      <c r="C542" s="36" t="s">
        <v>169</v>
      </c>
      <c r="D542" s="40" t="s">
        <v>28</v>
      </c>
      <c r="E542" s="40" t="s">
        <v>28</v>
      </c>
      <c r="F542" s="40" t="s">
        <v>28</v>
      </c>
      <c r="G542" s="40" t="s">
        <v>27</v>
      </c>
      <c r="H542" s="40" t="s">
        <v>28</v>
      </c>
      <c r="I542" s="40" t="s">
        <v>28</v>
      </c>
      <c r="J542" s="40" t="s">
        <v>28</v>
      </c>
    </row>
    <row r="543" spans="2:10" ht="72.75" customHeight="1">
      <c r="B543" s="139" t="s">
        <v>254</v>
      </c>
      <c r="C543" s="36" t="s">
        <v>185</v>
      </c>
      <c r="D543" s="40" t="s">
        <v>28</v>
      </c>
      <c r="E543" s="40" t="s">
        <v>28</v>
      </c>
      <c r="F543" s="40" t="s">
        <v>28</v>
      </c>
      <c r="G543" s="11"/>
      <c r="H543" s="40" t="s">
        <v>28</v>
      </c>
      <c r="I543" s="40" t="s">
        <v>28</v>
      </c>
      <c r="J543" s="40" t="s">
        <v>28</v>
      </c>
    </row>
    <row r="544" spans="2:10">
      <c r="B544" s="312" t="s">
        <v>146</v>
      </c>
      <c r="C544" s="312"/>
      <c r="D544" s="39"/>
      <c r="E544" s="39"/>
      <c r="F544" s="39"/>
      <c r="G544" s="39"/>
      <c r="H544" s="39"/>
      <c r="I544" s="39"/>
      <c r="J544" s="39"/>
    </row>
    <row r="545" spans="2:10" ht="87.75" customHeight="1">
      <c r="B545" s="322" t="s">
        <v>306</v>
      </c>
      <c r="C545" s="322"/>
      <c r="D545" s="47">
        <v>2</v>
      </c>
      <c r="E545" s="47">
        <f t="shared" ref="E545:E547" si="21">D545</f>
        <v>2</v>
      </c>
      <c r="F545" s="47">
        <v>2</v>
      </c>
      <c r="G545" s="47">
        <f t="shared" ref="G545:G547" si="22">F545</f>
        <v>2</v>
      </c>
      <c r="H545" s="47">
        <v>2</v>
      </c>
      <c r="I545" s="47">
        <f t="shared" ref="I545:I548" si="23">G545-H545</f>
        <v>0</v>
      </c>
      <c r="J545" s="11"/>
    </row>
    <row r="546" spans="2:10" ht="31.5" customHeight="1">
      <c r="B546" s="322" t="s">
        <v>202</v>
      </c>
      <c r="C546" s="322"/>
      <c r="D546" s="47">
        <v>100</v>
      </c>
      <c r="E546" s="47">
        <f t="shared" si="21"/>
        <v>100</v>
      </c>
      <c r="F546" s="47">
        <v>100</v>
      </c>
      <c r="G546" s="47">
        <f t="shared" si="22"/>
        <v>100</v>
      </c>
      <c r="H546" s="47">
        <v>100</v>
      </c>
      <c r="I546" s="47">
        <f t="shared" si="23"/>
        <v>0</v>
      </c>
      <c r="J546" s="11"/>
    </row>
    <row r="547" spans="2:10" ht="30.75" customHeight="1">
      <c r="B547" s="322" t="s">
        <v>203</v>
      </c>
      <c r="C547" s="322"/>
      <c r="D547" s="47">
        <v>3</v>
      </c>
      <c r="E547" s="47">
        <f t="shared" si="21"/>
        <v>3</v>
      </c>
      <c r="F547" s="47">
        <v>3</v>
      </c>
      <c r="G547" s="47">
        <f t="shared" si="22"/>
        <v>3</v>
      </c>
      <c r="H547" s="47">
        <v>3</v>
      </c>
      <c r="I547" s="47">
        <f t="shared" si="23"/>
        <v>0</v>
      </c>
      <c r="J547" s="11"/>
    </row>
    <row r="548" spans="2:10" ht="28.5" customHeight="1">
      <c r="B548" s="322" t="s">
        <v>204</v>
      </c>
      <c r="C548" s="322"/>
      <c r="D548" s="47">
        <v>100</v>
      </c>
      <c r="E548" s="47">
        <f t="shared" ref="E548:E549" si="24">D548</f>
        <v>100</v>
      </c>
      <c r="F548" s="47">
        <v>100</v>
      </c>
      <c r="G548" s="47">
        <f>F548</f>
        <v>100</v>
      </c>
      <c r="H548" s="47">
        <v>100</v>
      </c>
      <c r="I548" s="47">
        <f t="shared" si="23"/>
        <v>0</v>
      </c>
      <c r="J548" s="11"/>
    </row>
    <row r="549" spans="2:10" ht="112.5" customHeight="1">
      <c r="B549" s="313" t="s">
        <v>147</v>
      </c>
      <c r="C549" s="313"/>
      <c r="D549" s="193">
        <v>19700</v>
      </c>
      <c r="E549" s="193">
        <f t="shared" si="24"/>
        <v>19700</v>
      </c>
      <c r="F549" s="193">
        <v>19700</v>
      </c>
      <c r="G549" s="193">
        <f t="shared" ref="G549" si="25">F549</f>
        <v>19700</v>
      </c>
      <c r="H549" s="193">
        <v>19700</v>
      </c>
      <c r="I549" s="193">
        <f>G549-H549</f>
        <v>0</v>
      </c>
      <c r="J549" s="75"/>
    </row>
    <row r="551" spans="2:10" s="159" customFormat="1"/>
    <row r="553" spans="2:10">
      <c r="B553" s="161" t="s">
        <v>330</v>
      </c>
      <c r="C553" s="301" t="s">
        <v>70</v>
      </c>
      <c r="D553" s="301"/>
      <c r="E553" s="301"/>
      <c r="F553" s="252" t="s">
        <v>71</v>
      </c>
      <c r="G553" s="252"/>
      <c r="H553" s="254" t="s">
        <v>155</v>
      </c>
      <c r="I553" s="254"/>
      <c r="J553" s="254"/>
    </row>
    <row r="554" spans="2:10">
      <c r="C554" s="8"/>
      <c r="D554" s="8"/>
      <c r="E554" s="1"/>
      <c r="F554" s="252" t="s">
        <v>72</v>
      </c>
      <c r="G554" s="252"/>
      <c r="H554" s="252" t="s">
        <v>73</v>
      </c>
      <c r="I554" s="252"/>
      <c r="J554" s="252"/>
    </row>
    <row r="555" spans="2:10">
      <c r="B555" s="33" t="s">
        <v>74</v>
      </c>
      <c r="D555" s="8"/>
      <c r="E555" s="8"/>
      <c r="F555" s="8"/>
      <c r="G555" s="8"/>
    </row>
    <row r="556" spans="2:10" ht="16.5" customHeight="1">
      <c r="C556" s="301" t="s">
        <v>75</v>
      </c>
      <c r="D556" s="301"/>
      <c r="E556" s="301"/>
      <c r="F556" s="252" t="s">
        <v>71</v>
      </c>
      <c r="G556" s="252"/>
      <c r="H556" s="254" t="s">
        <v>242</v>
      </c>
      <c r="I556" s="254"/>
      <c r="J556" s="254"/>
    </row>
    <row r="557" spans="2:10">
      <c r="C557" s="8"/>
      <c r="D557" s="8"/>
      <c r="E557" s="8"/>
      <c r="F557" s="252" t="s">
        <v>72</v>
      </c>
      <c r="G557" s="252"/>
      <c r="H557" s="252" t="s">
        <v>73</v>
      </c>
      <c r="I557" s="252"/>
      <c r="J557" s="252"/>
    </row>
    <row r="558" spans="2:10">
      <c r="H558" s="13"/>
      <c r="I558" s="288" t="s">
        <v>132</v>
      </c>
      <c r="J558" s="288"/>
    </row>
    <row r="559" spans="2:10">
      <c r="F559" s="52"/>
      <c r="G559" s="52"/>
      <c r="H559" s="52"/>
    </row>
    <row r="560" spans="2:10">
      <c r="B560" s="289" t="s">
        <v>126</v>
      </c>
      <c r="C560" s="289"/>
      <c r="D560" s="289"/>
      <c r="E560" s="289"/>
      <c r="F560" s="289"/>
      <c r="G560" s="289"/>
      <c r="H560" s="289"/>
      <c r="I560" s="289"/>
    </row>
    <row r="561" spans="2:10">
      <c r="B561" s="289" t="s">
        <v>133</v>
      </c>
      <c r="C561" s="289"/>
      <c r="D561" s="289"/>
      <c r="E561" s="289"/>
      <c r="F561" s="289"/>
      <c r="G561" s="289"/>
      <c r="H561" s="289"/>
      <c r="I561" s="289"/>
    </row>
    <row r="562" spans="2:10">
      <c r="B562" s="289" t="s">
        <v>328</v>
      </c>
      <c r="C562" s="289"/>
      <c r="D562" s="289"/>
      <c r="E562" s="289"/>
      <c r="F562" s="289"/>
      <c r="G562" s="289"/>
      <c r="H562" s="289"/>
      <c r="I562" s="289"/>
    </row>
    <row r="563" spans="2:10">
      <c r="J563" s="12"/>
    </row>
    <row r="564" spans="2:10">
      <c r="B564" s="283" t="s">
        <v>29</v>
      </c>
      <c r="C564" s="51" t="s">
        <v>30</v>
      </c>
      <c r="D564" s="265" t="s">
        <v>150</v>
      </c>
      <c r="E564" s="266"/>
      <c r="F564" s="266"/>
      <c r="G564" s="266"/>
      <c r="H564" s="266"/>
      <c r="I564" s="267"/>
      <c r="J564" s="12"/>
    </row>
    <row r="565" spans="2:10">
      <c r="B565" s="283"/>
      <c r="C565" s="51" t="s">
        <v>31</v>
      </c>
      <c r="D565" s="284">
        <v>104021</v>
      </c>
      <c r="E565" s="284"/>
      <c r="F565" s="284"/>
      <c r="G565" s="284"/>
      <c r="H565" s="284"/>
      <c r="I565" s="284"/>
    </row>
    <row r="566" spans="2:10">
      <c r="B566" s="255"/>
      <c r="C566" s="255"/>
      <c r="D566" s="255"/>
      <c r="E566" s="255"/>
      <c r="F566" s="255"/>
      <c r="G566" s="255"/>
      <c r="H566" s="255"/>
      <c r="I566" s="255"/>
    </row>
    <row r="567" spans="2:10">
      <c r="B567" s="283" t="s">
        <v>32</v>
      </c>
      <c r="C567" s="51" t="s">
        <v>30</v>
      </c>
      <c r="D567" s="265" t="s">
        <v>150</v>
      </c>
      <c r="E567" s="266"/>
      <c r="F567" s="266"/>
      <c r="G567" s="266"/>
      <c r="H567" s="266"/>
      <c r="I567" s="267"/>
    </row>
    <row r="568" spans="2:10">
      <c r="B568" s="283"/>
      <c r="C568" s="51" t="s">
        <v>31</v>
      </c>
      <c r="D568" s="284">
        <v>104021</v>
      </c>
      <c r="E568" s="284"/>
      <c r="F568" s="284"/>
      <c r="G568" s="284"/>
      <c r="H568" s="284"/>
      <c r="I568" s="284"/>
    </row>
    <row r="569" spans="2:10">
      <c r="B569" s="266"/>
      <c r="C569" s="266"/>
      <c r="D569" s="266"/>
      <c r="E569" s="266"/>
      <c r="F569" s="266"/>
      <c r="G569" s="266"/>
      <c r="H569" s="266"/>
      <c r="I569" s="266"/>
    </row>
    <row r="570" spans="2:10">
      <c r="B570" s="283" t="s">
        <v>33</v>
      </c>
      <c r="C570" s="283"/>
      <c r="D570" s="284">
        <v>1006</v>
      </c>
      <c r="E570" s="284"/>
      <c r="F570" s="284"/>
      <c r="G570" s="284"/>
      <c r="H570" s="284"/>
      <c r="I570" s="284"/>
    </row>
    <row r="571" spans="2:10">
      <c r="B571" s="255"/>
      <c r="C571" s="255"/>
      <c r="D571" s="302"/>
      <c r="E571" s="302"/>
      <c r="F571" s="302"/>
      <c r="G571" s="302"/>
      <c r="H571" s="302"/>
    </row>
    <row r="572" spans="2:10">
      <c r="B572" s="283" t="s">
        <v>34</v>
      </c>
      <c r="C572" s="283"/>
      <c r="D572" s="284"/>
      <c r="E572" s="284"/>
      <c r="F572" s="284"/>
      <c r="G572" s="284"/>
      <c r="H572" s="284"/>
      <c r="I572" s="284"/>
    </row>
    <row r="573" spans="2:10">
      <c r="B573" s="266"/>
      <c r="C573" s="266"/>
      <c r="D573" s="266"/>
      <c r="E573" s="266"/>
      <c r="F573" s="266"/>
      <c r="G573" s="266"/>
      <c r="H573" s="266"/>
      <c r="I573" s="266"/>
    </row>
    <row r="574" spans="2:10">
      <c r="B574" s="286" t="s">
        <v>129</v>
      </c>
      <c r="C574" s="51" t="s">
        <v>37</v>
      </c>
      <c r="D574" s="303" t="s">
        <v>148</v>
      </c>
      <c r="E574" s="304"/>
      <c r="F574" s="304"/>
      <c r="G574" s="304"/>
      <c r="H574" s="304"/>
      <c r="I574" s="305"/>
    </row>
    <row r="575" spans="2:10">
      <c r="B575" s="286"/>
      <c r="C575" s="51" t="s">
        <v>38</v>
      </c>
      <c r="D575" s="303" t="s">
        <v>148</v>
      </c>
      <c r="E575" s="304"/>
      <c r="F575" s="304"/>
      <c r="G575" s="304"/>
      <c r="H575" s="304"/>
      <c r="I575" s="305"/>
    </row>
    <row r="576" spans="2:10">
      <c r="B576" s="286"/>
      <c r="C576" s="51" t="s">
        <v>39</v>
      </c>
      <c r="D576" s="284" t="s">
        <v>149</v>
      </c>
      <c r="E576" s="284"/>
      <c r="F576" s="284"/>
      <c r="G576" s="284"/>
      <c r="H576" s="284"/>
      <c r="I576" s="284"/>
    </row>
    <row r="577" spans="2:10">
      <c r="B577" s="255"/>
      <c r="C577" s="255"/>
      <c r="D577" s="302"/>
      <c r="E577" s="302"/>
      <c r="F577" s="302"/>
      <c r="G577" s="302"/>
      <c r="H577" s="302"/>
    </row>
    <row r="578" spans="2:10" ht="16.5" customHeight="1">
      <c r="B578" s="256" t="s">
        <v>130</v>
      </c>
      <c r="C578" s="51" t="s">
        <v>41</v>
      </c>
      <c r="D578" s="324" t="s">
        <v>221</v>
      </c>
      <c r="E578" s="325"/>
      <c r="F578" s="325"/>
      <c r="G578" s="325"/>
      <c r="H578" s="325"/>
      <c r="I578" s="326"/>
    </row>
    <row r="579" spans="2:10">
      <c r="B579" s="258"/>
      <c r="C579" s="51" t="s">
        <v>42</v>
      </c>
      <c r="D579" s="284">
        <v>1137</v>
      </c>
      <c r="E579" s="284"/>
      <c r="F579" s="284"/>
      <c r="G579" s="284"/>
      <c r="H579" s="284"/>
      <c r="I579" s="284"/>
    </row>
    <row r="580" spans="2:10" ht="27.75" customHeight="1">
      <c r="B580" s="258"/>
      <c r="C580" s="51" t="s">
        <v>43</v>
      </c>
      <c r="D580" s="262" t="s">
        <v>259</v>
      </c>
      <c r="E580" s="263"/>
      <c r="F580" s="263"/>
      <c r="G580" s="263"/>
      <c r="H580" s="263"/>
      <c r="I580" s="264"/>
    </row>
    <row r="581" spans="2:10">
      <c r="B581" s="260"/>
      <c r="C581" s="51" t="s">
        <v>44</v>
      </c>
      <c r="D581" s="284">
        <v>11003</v>
      </c>
      <c r="E581" s="284"/>
      <c r="F581" s="284"/>
      <c r="G581" s="284"/>
      <c r="H581" s="284"/>
      <c r="I581" s="284"/>
    </row>
    <row r="582" spans="2:10">
      <c r="B582" s="255"/>
      <c r="C582" s="255"/>
      <c r="D582" s="302"/>
      <c r="E582" s="302"/>
      <c r="F582" s="302"/>
      <c r="G582" s="302"/>
      <c r="H582" s="302"/>
    </row>
    <row r="583" spans="2:10">
      <c r="B583" s="283" t="s">
        <v>131</v>
      </c>
      <c r="C583" s="283"/>
      <c r="D583" s="284" t="s">
        <v>154</v>
      </c>
      <c r="E583" s="284"/>
      <c r="F583" s="284"/>
      <c r="G583" s="284"/>
      <c r="H583" s="284"/>
      <c r="I583" s="284"/>
    </row>
    <row r="585" spans="2:10" ht="41.25" customHeight="1">
      <c r="B585" s="39"/>
      <c r="C585" s="39"/>
      <c r="D585" s="314" t="s">
        <v>134</v>
      </c>
      <c r="E585" s="315"/>
      <c r="F585" s="314" t="s">
        <v>135</v>
      </c>
      <c r="G585" s="315"/>
      <c r="H585" s="316" t="s">
        <v>136</v>
      </c>
      <c r="I585" s="316" t="s">
        <v>137</v>
      </c>
      <c r="J585" s="316" t="s">
        <v>138</v>
      </c>
    </row>
    <row r="586" spans="2:10" ht="27">
      <c r="B586" s="51" t="s">
        <v>139</v>
      </c>
      <c r="C586" s="54">
        <v>1137</v>
      </c>
      <c r="D586" s="3" t="s">
        <v>2</v>
      </c>
      <c r="E586" s="3" t="s">
        <v>140</v>
      </c>
      <c r="F586" s="3" t="s">
        <v>2</v>
      </c>
      <c r="G586" s="3" t="s">
        <v>140</v>
      </c>
      <c r="H586" s="317"/>
      <c r="I586" s="317"/>
      <c r="J586" s="317"/>
    </row>
    <row r="587" spans="2:10">
      <c r="B587" s="51" t="s">
        <v>141</v>
      </c>
      <c r="C587" s="54">
        <v>11003</v>
      </c>
      <c r="D587" s="3">
        <v>1</v>
      </c>
      <c r="E587" s="3">
        <v>2</v>
      </c>
      <c r="F587" s="3">
        <v>3</v>
      </c>
      <c r="G587" s="3">
        <v>4</v>
      </c>
      <c r="H587" s="3">
        <v>5</v>
      </c>
      <c r="I587" s="3">
        <v>6</v>
      </c>
      <c r="J587" s="3">
        <v>7</v>
      </c>
    </row>
    <row r="588" spans="2:10" ht="33.75" customHeight="1">
      <c r="B588" s="51" t="s">
        <v>142</v>
      </c>
      <c r="C588" s="262" t="s">
        <v>259</v>
      </c>
      <c r="D588" s="263"/>
      <c r="E588" s="263"/>
      <c r="F588" s="263"/>
      <c r="G588" s="263"/>
      <c r="H588" s="263"/>
      <c r="I588" s="263"/>
      <c r="J588" s="264"/>
    </row>
    <row r="589" spans="2:10" ht="60" customHeight="1">
      <c r="B589" s="51" t="s">
        <v>143</v>
      </c>
      <c r="C589" s="53" t="s">
        <v>307</v>
      </c>
      <c r="D589" s="40" t="s">
        <v>28</v>
      </c>
      <c r="E589" s="40" t="s">
        <v>28</v>
      </c>
      <c r="F589" s="40"/>
      <c r="G589" s="11"/>
      <c r="H589" s="40" t="s">
        <v>28</v>
      </c>
      <c r="I589" s="40" t="s">
        <v>28</v>
      </c>
      <c r="J589" s="40" t="s">
        <v>28</v>
      </c>
    </row>
    <row r="590" spans="2:10" ht="27">
      <c r="B590" s="51" t="s">
        <v>144</v>
      </c>
      <c r="C590" s="53" t="s">
        <v>169</v>
      </c>
      <c r="D590" s="40" t="s">
        <v>28</v>
      </c>
      <c r="E590" s="40" t="s">
        <v>28</v>
      </c>
      <c r="F590" s="40" t="s">
        <v>28</v>
      </c>
      <c r="G590" s="40" t="s">
        <v>27</v>
      </c>
      <c r="H590" s="40" t="s">
        <v>28</v>
      </c>
      <c r="I590" s="40" t="s">
        <v>28</v>
      </c>
      <c r="J590" s="40" t="s">
        <v>28</v>
      </c>
    </row>
    <row r="591" spans="2:10" ht="75.75" customHeight="1">
      <c r="B591" s="139" t="s">
        <v>254</v>
      </c>
      <c r="C591" s="53" t="s">
        <v>185</v>
      </c>
      <c r="D591" s="40" t="s">
        <v>28</v>
      </c>
      <c r="E591" s="40" t="s">
        <v>28</v>
      </c>
      <c r="F591" s="40" t="s">
        <v>28</v>
      </c>
      <c r="G591" s="11"/>
      <c r="H591" s="40" t="s">
        <v>28</v>
      </c>
      <c r="I591" s="40" t="s">
        <v>28</v>
      </c>
      <c r="J591" s="40" t="s">
        <v>28</v>
      </c>
    </row>
    <row r="592" spans="2:10">
      <c r="B592" s="312" t="s">
        <v>146</v>
      </c>
      <c r="C592" s="312"/>
      <c r="D592" s="39"/>
      <c r="E592" s="39"/>
      <c r="F592" s="39"/>
      <c r="G592" s="39"/>
      <c r="H592" s="39"/>
      <c r="I592" s="39"/>
      <c r="J592" s="39"/>
    </row>
    <row r="593" spans="2:11" ht="60" customHeight="1">
      <c r="B593" s="322" t="s">
        <v>258</v>
      </c>
      <c r="C593" s="322"/>
      <c r="D593" s="47">
        <v>100</v>
      </c>
      <c r="E593" s="47">
        <f t="shared" ref="E593:E597" si="26">D593</f>
        <v>100</v>
      </c>
      <c r="F593" s="47">
        <v>100</v>
      </c>
      <c r="G593" s="47">
        <f t="shared" ref="G593:G596" si="27">F593</f>
        <v>100</v>
      </c>
      <c r="H593" s="47">
        <v>100</v>
      </c>
      <c r="I593" s="47">
        <f>G593-H593</f>
        <v>0</v>
      </c>
      <c r="J593" s="11"/>
    </row>
    <row r="594" spans="2:11" ht="72" customHeight="1">
      <c r="B594" s="322" t="s">
        <v>201</v>
      </c>
      <c r="C594" s="322"/>
      <c r="D594" s="47">
        <v>2</v>
      </c>
      <c r="E594" s="47">
        <f t="shared" si="26"/>
        <v>2</v>
      </c>
      <c r="F594" s="47">
        <v>2</v>
      </c>
      <c r="G594" s="47">
        <f t="shared" si="27"/>
        <v>2</v>
      </c>
      <c r="H594" s="47">
        <v>2</v>
      </c>
      <c r="I594" s="47">
        <f t="shared" ref="I594:I597" si="28">G594-H594</f>
        <v>0</v>
      </c>
      <c r="J594" s="11"/>
    </row>
    <row r="595" spans="2:11" ht="30.75" customHeight="1">
      <c r="B595" s="322" t="s">
        <v>202</v>
      </c>
      <c r="C595" s="322"/>
      <c r="D595" s="47">
        <v>100</v>
      </c>
      <c r="E595" s="47">
        <f t="shared" si="26"/>
        <v>100</v>
      </c>
      <c r="F595" s="47">
        <v>100</v>
      </c>
      <c r="G595" s="47">
        <f t="shared" si="27"/>
        <v>100</v>
      </c>
      <c r="H595" s="47">
        <v>100</v>
      </c>
      <c r="I595" s="47">
        <f t="shared" si="28"/>
        <v>0</v>
      </c>
      <c r="J595" s="11"/>
    </row>
    <row r="596" spans="2:11" ht="29.25" customHeight="1">
      <c r="B596" s="322" t="s">
        <v>203</v>
      </c>
      <c r="C596" s="322"/>
      <c r="D596" s="47">
        <v>3</v>
      </c>
      <c r="E596" s="47">
        <f t="shared" si="26"/>
        <v>3</v>
      </c>
      <c r="F596" s="47">
        <v>3</v>
      </c>
      <c r="G596" s="47">
        <f t="shared" si="27"/>
        <v>3</v>
      </c>
      <c r="H596" s="47">
        <v>3</v>
      </c>
      <c r="I596" s="47">
        <f t="shared" si="28"/>
        <v>0</v>
      </c>
      <c r="J596" s="11"/>
    </row>
    <row r="597" spans="2:11" ht="30" customHeight="1">
      <c r="B597" s="322" t="s">
        <v>204</v>
      </c>
      <c r="C597" s="322"/>
      <c r="D597" s="47">
        <v>100</v>
      </c>
      <c r="E597" s="47">
        <f t="shared" si="26"/>
        <v>100</v>
      </c>
      <c r="F597" s="47">
        <v>100</v>
      </c>
      <c r="G597" s="47">
        <f>F597</f>
        <v>100</v>
      </c>
      <c r="H597" s="47">
        <v>100</v>
      </c>
      <c r="I597" s="47">
        <f t="shared" si="28"/>
        <v>0</v>
      </c>
      <c r="J597" s="11"/>
    </row>
    <row r="598" spans="2:11" s="141" customFormat="1" ht="129" customHeight="1">
      <c r="B598" s="323" t="s">
        <v>147</v>
      </c>
      <c r="C598" s="323"/>
      <c r="D598" s="196">
        <v>99896</v>
      </c>
      <c r="E598" s="196">
        <v>99600</v>
      </c>
      <c r="F598" s="196">
        <v>99896</v>
      </c>
      <c r="G598" s="196">
        <v>99600</v>
      </c>
      <c r="H598" s="196">
        <v>99600</v>
      </c>
      <c r="I598" s="196">
        <f>G598-H598</f>
        <v>0</v>
      </c>
      <c r="J598" s="75"/>
      <c r="K598" s="166"/>
    </row>
    <row r="600" spans="2:11" s="159" customFormat="1"/>
    <row r="601" spans="2:11" s="159" customFormat="1"/>
    <row r="602" spans="2:11">
      <c r="B602" s="161" t="s">
        <v>330</v>
      </c>
      <c r="C602" s="301" t="s">
        <v>70</v>
      </c>
      <c r="D602" s="301"/>
      <c r="E602" s="301"/>
      <c r="F602" s="252" t="s">
        <v>71</v>
      </c>
      <c r="G602" s="252"/>
      <c r="H602" s="254" t="s">
        <v>155</v>
      </c>
      <c r="I602" s="254"/>
      <c r="J602" s="254"/>
    </row>
    <row r="603" spans="2:11">
      <c r="C603" s="8"/>
      <c r="D603" s="8"/>
      <c r="E603" s="1"/>
      <c r="F603" s="252" t="s">
        <v>72</v>
      </c>
      <c r="G603" s="252"/>
      <c r="H603" s="252" t="s">
        <v>73</v>
      </c>
      <c r="I603" s="252"/>
      <c r="J603" s="252"/>
    </row>
    <row r="604" spans="2:11">
      <c r="B604" s="50" t="s">
        <v>74</v>
      </c>
      <c r="D604" s="8"/>
      <c r="E604" s="8"/>
      <c r="F604" s="8"/>
      <c r="G604" s="8"/>
    </row>
    <row r="605" spans="2:11" ht="16.5" customHeight="1">
      <c r="C605" s="301" t="s">
        <v>75</v>
      </c>
      <c r="D605" s="301"/>
      <c r="E605" s="301"/>
      <c r="F605" s="252" t="s">
        <v>71</v>
      </c>
      <c r="G605" s="252"/>
      <c r="H605" s="254" t="s">
        <v>242</v>
      </c>
      <c r="I605" s="254"/>
      <c r="J605" s="254"/>
    </row>
    <row r="606" spans="2:11">
      <c r="C606" s="8"/>
      <c r="D606" s="8"/>
      <c r="E606" s="8"/>
      <c r="F606" s="252" t="s">
        <v>72</v>
      </c>
      <c r="G606" s="252"/>
      <c r="H606" s="252" t="s">
        <v>73</v>
      </c>
      <c r="I606" s="252"/>
      <c r="J606" s="252"/>
    </row>
    <row r="607" spans="2:11">
      <c r="H607" s="13"/>
      <c r="I607" s="288" t="s">
        <v>132</v>
      </c>
      <c r="J607" s="288"/>
    </row>
    <row r="608" spans="2:11">
      <c r="F608" s="52"/>
      <c r="G608" s="52"/>
      <c r="H608" s="52"/>
    </row>
    <row r="609" spans="2:10">
      <c r="B609" s="289" t="s">
        <v>126</v>
      </c>
      <c r="C609" s="289"/>
      <c r="D609" s="289"/>
      <c r="E609" s="289"/>
      <c r="F609" s="289"/>
      <c r="G609" s="289"/>
      <c r="H609" s="289"/>
      <c r="I609" s="289"/>
    </row>
    <row r="610" spans="2:10">
      <c r="B610" s="289" t="s">
        <v>133</v>
      </c>
      <c r="C610" s="289"/>
      <c r="D610" s="289"/>
      <c r="E610" s="289"/>
      <c r="F610" s="289"/>
      <c r="G610" s="289"/>
      <c r="H610" s="289"/>
      <c r="I610" s="289"/>
    </row>
    <row r="611" spans="2:10">
      <c r="B611" s="289" t="s">
        <v>328</v>
      </c>
      <c r="C611" s="289"/>
      <c r="D611" s="289"/>
      <c r="E611" s="289"/>
      <c r="F611" s="289"/>
      <c r="G611" s="289"/>
      <c r="H611" s="289"/>
      <c r="I611" s="289"/>
    </row>
    <row r="612" spans="2:10">
      <c r="B612" s="84"/>
      <c r="C612" s="84"/>
      <c r="D612" s="84"/>
      <c r="E612" s="84"/>
      <c r="F612" s="84"/>
      <c r="G612" s="84"/>
      <c r="H612" s="84"/>
      <c r="I612" s="84"/>
    </row>
    <row r="613" spans="2:10">
      <c r="J613" s="12"/>
    </row>
    <row r="614" spans="2:10">
      <c r="B614" s="283" t="s">
        <v>29</v>
      </c>
      <c r="C614" s="51" t="s">
        <v>30</v>
      </c>
      <c r="D614" s="265" t="s">
        <v>226</v>
      </c>
      <c r="E614" s="266"/>
      <c r="F614" s="266"/>
      <c r="G614" s="266"/>
      <c r="H614" s="266"/>
      <c r="I614" s="267"/>
      <c r="J614" s="12"/>
    </row>
    <row r="615" spans="2:10">
      <c r="B615" s="283"/>
      <c r="C615" s="51" t="s">
        <v>31</v>
      </c>
      <c r="D615" s="284">
        <v>104001</v>
      </c>
      <c r="E615" s="284"/>
      <c r="F615" s="284"/>
      <c r="G615" s="284"/>
      <c r="H615" s="284"/>
      <c r="I615" s="284"/>
    </row>
    <row r="616" spans="2:10">
      <c r="B616" s="255"/>
      <c r="C616" s="255"/>
      <c r="D616" s="255"/>
      <c r="E616" s="255"/>
      <c r="F616" s="255"/>
      <c r="G616" s="255"/>
      <c r="H616" s="255"/>
      <c r="I616" s="255"/>
    </row>
    <row r="617" spans="2:10">
      <c r="B617" s="283" t="s">
        <v>32</v>
      </c>
      <c r="C617" s="51" t="s">
        <v>30</v>
      </c>
      <c r="D617" s="265" t="s">
        <v>150</v>
      </c>
      <c r="E617" s="266"/>
      <c r="F617" s="266"/>
      <c r="G617" s="266"/>
      <c r="H617" s="266"/>
      <c r="I617" s="267"/>
    </row>
    <row r="618" spans="2:10">
      <c r="B618" s="283"/>
      <c r="C618" s="51" t="s">
        <v>31</v>
      </c>
      <c r="D618" s="284">
        <v>104021</v>
      </c>
      <c r="E618" s="284"/>
      <c r="F618" s="284"/>
      <c r="G618" s="284"/>
      <c r="H618" s="284"/>
      <c r="I618" s="284"/>
    </row>
    <row r="619" spans="2:10">
      <c r="B619" s="266"/>
      <c r="C619" s="266"/>
      <c r="D619" s="266"/>
      <c r="E619" s="266"/>
      <c r="F619" s="266"/>
      <c r="G619" s="266"/>
      <c r="H619" s="266"/>
      <c r="I619" s="266"/>
    </row>
    <row r="620" spans="2:10">
      <c r="B620" s="283" t="s">
        <v>33</v>
      </c>
      <c r="C620" s="283"/>
      <c r="D620" s="265" t="s">
        <v>150</v>
      </c>
      <c r="E620" s="266"/>
      <c r="F620" s="266"/>
      <c r="G620" s="266"/>
      <c r="H620" s="266"/>
      <c r="I620" s="267"/>
    </row>
    <row r="621" spans="2:10">
      <c r="B621" s="255"/>
      <c r="C621" s="255"/>
      <c r="D621" s="302"/>
      <c r="E621" s="302"/>
      <c r="F621" s="302"/>
      <c r="G621" s="302"/>
      <c r="H621" s="302"/>
    </row>
    <row r="622" spans="2:10">
      <c r="B622" s="283" t="s">
        <v>34</v>
      </c>
      <c r="C622" s="283"/>
      <c r="D622" s="284">
        <v>1006</v>
      </c>
      <c r="E622" s="284"/>
      <c r="F622" s="284"/>
      <c r="G622" s="284"/>
      <c r="H622" s="284"/>
      <c r="I622" s="284"/>
    </row>
    <row r="623" spans="2:10">
      <c r="B623" s="266"/>
      <c r="C623" s="266"/>
      <c r="D623" s="266"/>
      <c r="E623" s="266"/>
      <c r="F623" s="266"/>
      <c r="G623" s="266"/>
      <c r="H623" s="266"/>
      <c r="I623" s="266"/>
    </row>
    <row r="624" spans="2:10">
      <c r="B624" s="286" t="s">
        <v>129</v>
      </c>
      <c r="C624" s="51" t="s">
        <v>37</v>
      </c>
      <c r="D624" s="290" t="s">
        <v>148</v>
      </c>
      <c r="E624" s="290"/>
      <c r="F624" s="290"/>
      <c r="G624" s="290"/>
      <c r="H624" s="290"/>
      <c r="I624" s="290"/>
    </row>
    <row r="625" spans="2:10">
      <c r="B625" s="286"/>
      <c r="C625" s="51" t="s">
        <v>38</v>
      </c>
      <c r="D625" s="277" t="s">
        <v>164</v>
      </c>
      <c r="E625" s="278"/>
      <c r="F625" s="278"/>
      <c r="G625" s="278"/>
      <c r="H625" s="278"/>
      <c r="I625" s="279"/>
    </row>
    <row r="626" spans="2:10">
      <c r="B626" s="286"/>
      <c r="C626" s="51" t="s">
        <v>39</v>
      </c>
      <c r="D626" s="290" t="s">
        <v>148</v>
      </c>
      <c r="E626" s="290"/>
      <c r="F626" s="290"/>
      <c r="G626" s="290"/>
      <c r="H626" s="290"/>
      <c r="I626" s="290"/>
    </row>
    <row r="627" spans="2:10">
      <c r="B627" s="255"/>
      <c r="C627" s="255"/>
      <c r="D627" s="302"/>
      <c r="E627" s="302"/>
      <c r="F627" s="302"/>
      <c r="G627" s="302"/>
      <c r="H627" s="302"/>
    </row>
    <row r="628" spans="2:10">
      <c r="B628" s="256" t="s">
        <v>130</v>
      </c>
      <c r="C628" s="51" t="s">
        <v>41</v>
      </c>
      <c r="D628" s="262" t="s">
        <v>210</v>
      </c>
      <c r="E628" s="263"/>
      <c r="F628" s="263"/>
      <c r="G628" s="263"/>
      <c r="H628" s="263"/>
      <c r="I628" s="264"/>
    </row>
    <row r="629" spans="2:10">
      <c r="B629" s="258"/>
      <c r="C629" s="51" t="s">
        <v>42</v>
      </c>
      <c r="D629" s="284">
        <v>1212</v>
      </c>
      <c r="E629" s="284"/>
      <c r="F629" s="284"/>
      <c r="G629" s="284"/>
      <c r="H629" s="284"/>
      <c r="I629" s="284"/>
    </row>
    <row r="630" spans="2:10">
      <c r="B630" s="258"/>
      <c r="C630" s="51" t="s">
        <v>43</v>
      </c>
      <c r="D630" s="262" t="s">
        <v>207</v>
      </c>
      <c r="E630" s="263"/>
      <c r="F630" s="263"/>
      <c r="G630" s="263"/>
      <c r="H630" s="263"/>
      <c r="I630" s="264"/>
    </row>
    <row r="631" spans="2:10">
      <c r="B631" s="260"/>
      <c r="C631" s="51" t="s">
        <v>44</v>
      </c>
      <c r="D631" s="284">
        <v>12002</v>
      </c>
      <c r="E631" s="284"/>
      <c r="F631" s="284"/>
      <c r="G631" s="284"/>
      <c r="H631" s="284"/>
      <c r="I631" s="284"/>
    </row>
    <row r="632" spans="2:10">
      <c r="B632" s="255"/>
      <c r="C632" s="255"/>
      <c r="D632" s="302"/>
      <c r="E632" s="302"/>
      <c r="F632" s="302"/>
      <c r="G632" s="302"/>
      <c r="H632" s="302"/>
    </row>
    <row r="633" spans="2:10">
      <c r="B633" s="283" t="s">
        <v>131</v>
      </c>
      <c r="C633" s="283"/>
      <c r="D633" s="284" t="s">
        <v>154</v>
      </c>
      <c r="E633" s="284"/>
      <c r="F633" s="284"/>
      <c r="G633" s="284"/>
      <c r="H633" s="284"/>
      <c r="I633" s="284"/>
    </row>
    <row r="635" spans="2:10" ht="48" customHeight="1">
      <c r="B635" s="39"/>
      <c r="C635" s="39"/>
      <c r="D635" s="314" t="s">
        <v>134</v>
      </c>
      <c r="E635" s="315"/>
      <c r="F635" s="314" t="s">
        <v>135</v>
      </c>
      <c r="G635" s="315"/>
      <c r="H635" s="316" t="s">
        <v>136</v>
      </c>
      <c r="I635" s="316" t="s">
        <v>137</v>
      </c>
      <c r="J635" s="316" t="s">
        <v>138</v>
      </c>
    </row>
    <row r="636" spans="2:10" ht="51" customHeight="1">
      <c r="B636" s="51" t="s">
        <v>139</v>
      </c>
      <c r="C636" s="54">
        <v>1212</v>
      </c>
      <c r="D636" s="3" t="s">
        <v>2</v>
      </c>
      <c r="E636" s="3" t="s">
        <v>140</v>
      </c>
      <c r="F636" s="3" t="s">
        <v>2</v>
      </c>
      <c r="G636" s="3" t="s">
        <v>140</v>
      </c>
      <c r="H636" s="317"/>
      <c r="I636" s="317"/>
      <c r="J636" s="317"/>
    </row>
    <row r="637" spans="2:10" ht="24" customHeight="1">
      <c r="B637" s="51" t="s">
        <v>141</v>
      </c>
      <c r="C637" s="54">
        <v>12002</v>
      </c>
      <c r="D637" s="3">
        <v>1</v>
      </c>
      <c r="E637" s="3">
        <v>2</v>
      </c>
      <c r="F637" s="3">
        <v>3</v>
      </c>
      <c r="G637" s="3">
        <v>4</v>
      </c>
      <c r="H637" s="3">
        <v>5</v>
      </c>
      <c r="I637" s="3">
        <v>6</v>
      </c>
      <c r="J637" s="3">
        <v>7</v>
      </c>
    </row>
    <row r="638" spans="2:10" ht="20.25" customHeight="1">
      <c r="B638" s="51" t="s">
        <v>142</v>
      </c>
      <c r="C638" s="262" t="s">
        <v>207</v>
      </c>
      <c r="D638" s="263"/>
      <c r="E638" s="263"/>
      <c r="F638" s="263"/>
      <c r="G638" s="263"/>
      <c r="H638" s="263"/>
      <c r="I638" s="263"/>
      <c r="J638" s="264"/>
    </row>
    <row r="639" spans="2:10" ht="114" customHeight="1">
      <c r="B639" s="51" t="s">
        <v>143</v>
      </c>
      <c r="C639" s="53" t="s">
        <v>208</v>
      </c>
      <c r="D639" s="40" t="s">
        <v>28</v>
      </c>
      <c r="E639" s="40" t="s">
        <v>28</v>
      </c>
      <c r="F639" s="40"/>
      <c r="G639" s="11"/>
      <c r="H639" s="40" t="s">
        <v>28</v>
      </c>
      <c r="I639" s="40" t="s">
        <v>28</v>
      </c>
      <c r="J639" s="40" t="s">
        <v>28</v>
      </c>
    </row>
    <row r="640" spans="2:10" ht="35.25" customHeight="1">
      <c r="B640" s="51" t="s">
        <v>144</v>
      </c>
      <c r="C640" s="53" t="s">
        <v>205</v>
      </c>
      <c r="D640" s="40" t="s">
        <v>28</v>
      </c>
      <c r="E640" s="40" t="s">
        <v>28</v>
      </c>
      <c r="F640" s="40" t="s">
        <v>28</v>
      </c>
      <c r="G640" s="40" t="s">
        <v>27</v>
      </c>
      <c r="H640" s="40" t="s">
        <v>28</v>
      </c>
      <c r="I640" s="40" t="s">
        <v>28</v>
      </c>
      <c r="J640" s="40" t="s">
        <v>28</v>
      </c>
    </row>
    <row r="641" spans="2:10" ht="129" customHeight="1">
      <c r="B641" s="145" t="s">
        <v>206</v>
      </c>
      <c r="C641" s="189" t="s">
        <v>308</v>
      </c>
      <c r="D641" s="40" t="s">
        <v>28</v>
      </c>
      <c r="E641" s="40" t="s">
        <v>28</v>
      </c>
      <c r="F641" s="40" t="s">
        <v>28</v>
      </c>
      <c r="G641" s="11"/>
      <c r="H641" s="40" t="s">
        <v>28</v>
      </c>
      <c r="I641" s="40" t="s">
        <v>28</v>
      </c>
      <c r="J641" s="40" t="s">
        <v>28</v>
      </c>
    </row>
    <row r="642" spans="2:10">
      <c r="B642" s="312" t="s">
        <v>146</v>
      </c>
      <c r="C642" s="312"/>
      <c r="D642" s="39"/>
      <c r="E642" s="39"/>
      <c r="F642" s="39"/>
      <c r="G642" s="39"/>
      <c r="H642" s="39"/>
      <c r="I642" s="39"/>
      <c r="J642" s="39"/>
    </row>
    <row r="643" spans="2:10" ht="17.25">
      <c r="B643" s="322" t="s">
        <v>209</v>
      </c>
      <c r="C643" s="322"/>
      <c r="D643" s="47">
        <v>502</v>
      </c>
      <c r="E643" s="47">
        <f t="shared" ref="E643:E644" si="29">D643</f>
        <v>502</v>
      </c>
      <c r="F643" s="47">
        <v>502</v>
      </c>
      <c r="G643" s="47">
        <f t="shared" ref="G643:H644" si="30">F643</f>
        <v>502</v>
      </c>
      <c r="H643" s="47">
        <f t="shared" si="30"/>
        <v>502</v>
      </c>
      <c r="I643" s="47">
        <f>G643-H643</f>
        <v>0</v>
      </c>
      <c r="J643" s="11"/>
    </row>
    <row r="644" spans="2:10" ht="49.5" customHeight="1">
      <c r="B644" s="313" t="s">
        <v>147</v>
      </c>
      <c r="C644" s="313"/>
      <c r="D644" s="193">
        <v>64596984</v>
      </c>
      <c r="E644" s="193">
        <f t="shared" si="29"/>
        <v>64596984</v>
      </c>
      <c r="F644" s="193">
        <v>64596984</v>
      </c>
      <c r="G644" s="193">
        <f t="shared" si="30"/>
        <v>64596984</v>
      </c>
      <c r="H644" s="193">
        <v>64596984</v>
      </c>
      <c r="I644" s="193">
        <f>G644-H644</f>
        <v>0</v>
      </c>
      <c r="J644" s="11"/>
    </row>
    <row r="646" spans="2:10" s="159" customFormat="1"/>
    <row r="648" spans="2:10">
      <c r="B648" s="161" t="s">
        <v>330</v>
      </c>
      <c r="C648" s="301" t="s">
        <v>70</v>
      </c>
      <c r="D648" s="301"/>
      <c r="E648" s="301"/>
      <c r="F648" s="252" t="s">
        <v>71</v>
      </c>
      <c r="G648" s="252"/>
      <c r="H648" s="254" t="s">
        <v>155</v>
      </c>
      <c r="I648" s="254"/>
      <c r="J648" s="254"/>
    </row>
    <row r="649" spans="2:10">
      <c r="C649" s="8"/>
      <c r="D649" s="8"/>
      <c r="E649" s="1"/>
      <c r="F649" s="252" t="s">
        <v>72</v>
      </c>
      <c r="G649" s="252"/>
      <c r="H649" s="252" t="s">
        <v>73</v>
      </c>
      <c r="I649" s="252"/>
      <c r="J649" s="252"/>
    </row>
    <row r="650" spans="2:10">
      <c r="B650" s="50" t="s">
        <v>74</v>
      </c>
      <c r="D650" s="8"/>
      <c r="E650" s="8"/>
      <c r="F650" s="8"/>
      <c r="G650" s="8"/>
    </row>
    <row r="651" spans="2:10" ht="16.5" customHeight="1">
      <c r="C651" s="301" t="s">
        <v>75</v>
      </c>
      <c r="D651" s="301"/>
      <c r="E651" s="301"/>
      <c r="F651" s="252" t="s">
        <v>71</v>
      </c>
      <c r="G651" s="252"/>
      <c r="H651" s="254" t="s">
        <v>242</v>
      </c>
      <c r="I651" s="254"/>
      <c r="J651" s="254"/>
    </row>
    <row r="652" spans="2:10">
      <c r="C652" s="8"/>
      <c r="D652" s="8"/>
      <c r="E652" s="8"/>
      <c r="F652" s="252" t="s">
        <v>72</v>
      </c>
      <c r="G652" s="252"/>
      <c r="H652" s="252" t="s">
        <v>73</v>
      </c>
      <c r="I652" s="252"/>
      <c r="J652" s="252"/>
    </row>
    <row r="653" spans="2:10" s="159" customFormat="1">
      <c r="C653" s="8"/>
      <c r="D653" s="8"/>
      <c r="E653" s="8"/>
      <c r="F653" s="175"/>
      <c r="G653" s="175"/>
      <c r="H653" s="175"/>
      <c r="I653" s="175"/>
      <c r="J653" s="175"/>
    </row>
    <row r="654" spans="2:10">
      <c r="H654" s="13"/>
      <c r="I654" s="288" t="s">
        <v>132</v>
      </c>
      <c r="J654" s="288"/>
    </row>
    <row r="655" spans="2:10">
      <c r="F655" s="52"/>
      <c r="G655" s="52"/>
      <c r="H655" s="52"/>
    </row>
    <row r="656" spans="2:10">
      <c r="B656" s="289" t="s">
        <v>126</v>
      </c>
      <c r="C656" s="289"/>
      <c r="D656" s="289"/>
      <c r="E656" s="289"/>
      <c r="F656" s="289"/>
      <c r="G656" s="289"/>
      <c r="H656" s="289"/>
      <c r="I656" s="289"/>
    </row>
    <row r="657" spans="2:10">
      <c r="B657" s="289" t="s">
        <v>133</v>
      </c>
      <c r="C657" s="289"/>
      <c r="D657" s="289"/>
      <c r="E657" s="289"/>
      <c r="F657" s="289"/>
      <c r="G657" s="289"/>
      <c r="H657" s="289"/>
      <c r="I657" s="289"/>
    </row>
    <row r="658" spans="2:10">
      <c r="B658" s="289" t="s">
        <v>328</v>
      </c>
      <c r="C658" s="289"/>
      <c r="D658" s="289"/>
      <c r="E658" s="289"/>
      <c r="F658" s="289"/>
      <c r="G658" s="289"/>
      <c r="H658" s="289"/>
      <c r="I658" s="289"/>
    </row>
    <row r="659" spans="2:10">
      <c r="J659" s="12"/>
    </row>
    <row r="660" spans="2:10">
      <c r="B660" s="283" t="s">
        <v>29</v>
      </c>
      <c r="C660" s="51" t="s">
        <v>30</v>
      </c>
      <c r="D660" s="265" t="s">
        <v>229</v>
      </c>
      <c r="E660" s="266"/>
      <c r="F660" s="266"/>
      <c r="G660" s="266"/>
      <c r="H660" s="266"/>
      <c r="I660" s="267"/>
      <c r="J660" s="12"/>
    </row>
    <row r="661" spans="2:10">
      <c r="B661" s="283"/>
      <c r="C661" s="51" t="s">
        <v>31</v>
      </c>
      <c r="D661" s="284">
        <v>104016</v>
      </c>
      <c r="E661" s="284"/>
      <c r="F661" s="284"/>
      <c r="G661" s="284"/>
      <c r="H661" s="284"/>
      <c r="I661" s="284"/>
    </row>
    <row r="662" spans="2:10">
      <c r="B662" s="255"/>
      <c r="C662" s="255"/>
      <c r="D662" s="255"/>
      <c r="E662" s="255"/>
      <c r="F662" s="255"/>
      <c r="G662" s="255"/>
      <c r="H662" s="255"/>
      <c r="I662" s="255"/>
    </row>
    <row r="663" spans="2:10">
      <c r="B663" s="283" t="s">
        <v>32</v>
      </c>
      <c r="C663" s="51" t="s">
        <v>30</v>
      </c>
      <c r="D663" s="265" t="s">
        <v>150</v>
      </c>
      <c r="E663" s="266"/>
      <c r="F663" s="266"/>
      <c r="G663" s="266"/>
      <c r="H663" s="266"/>
      <c r="I663" s="267"/>
    </row>
    <row r="664" spans="2:10">
      <c r="B664" s="283"/>
      <c r="C664" s="51" t="s">
        <v>31</v>
      </c>
      <c r="D664" s="284">
        <v>104021</v>
      </c>
      <c r="E664" s="284"/>
      <c r="F664" s="284"/>
      <c r="G664" s="284"/>
      <c r="H664" s="284"/>
      <c r="I664" s="284"/>
    </row>
    <row r="665" spans="2:10">
      <c r="B665" s="266"/>
      <c r="C665" s="266"/>
      <c r="D665" s="266"/>
      <c r="E665" s="266"/>
      <c r="F665" s="266"/>
      <c r="G665" s="266"/>
      <c r="H665" s="266"/>
      <c r="I665" s="266"/>
    </row>
    <row r="666" spans="2:10">
      <c r="B666" s="283" t="s">
        <v>33</v>
      </c>
      <c r="C666" s="283"/>
      <c r="D666" s="265" t="s">
        <v>150</v>
      </c>
      <c r="E666" s="266"/>
      <c r="F666" s="266"/>
      <c r="G666" s="266"/>
      <c r="H666" s="266"/>
      <c r="I666" s="267"/>
    </row>
    <row r="667" spans="2:10">
      <c r="B667" s="255"/>
      <c r="C667" s="255"/>
      <c r="D667" s="302"/>
      <c r="E667" s="302"/>
      <c r="F667" s="302"/>
      <c r="G667" s="302"/>
      <c r="H667" s="302"/>
    </row>
    <row r="668" spans="2:10">
      <c r="B668" s="283" t="s">
        <v>34</v>
      </c>
      <c r="C668" s="283"/>
      <c r="D668" s="284">
        <v>1006</v>
      </c>
      <c r="E668" s="284"/>
      <c r="F668" s="284"/>
      <c r="G668" s="284"/>
      <c r="H668" s="284"/>
      <c r="I668" s="284"/>
    </row>
    <row r="669" spans="2:10">
      <c r="B669" s="266"/>
      <c r="C669" s="266"/>
      <c r="D669" s="266"/>
      <c r="E669" s="266"/>
      <c r="F669" s="266"/>
      <c r="G669" s="266"/>
      <c r="H669" s="266"/>
      <c r="I669" s="266"/>
    </row>
    <row r="670" spans="2:10">
      <c r="B670" s="286" t="s">
        <v>129</v>
      </c>
      <c r="C670" s="51" t="s">
        <v>37</v>
      </c>
      <c r="D670" s="284">
        <v>10</v>
      </c>
      <c r="E670" s="284"/>
      <c r="F670" s="284"/>
      <c r="G670" s="284"/>
      <c r="H670" s="284"/>
      <c r="I670" s="284"/>
    </row>
    <row r="671" spans="2:10">
      <c r="B671" s="286"/>
      <c r="C671" s="51" t="s">
        <v>38</v>
      </c>
      <c r="D671" s="265" t="s">
        <v>156</v>
      </c>
      <c r="E671" s="266"/>
      <c r="F671" s="266"/>
      <c r="G671" s="266"/>
      <c r="H671" s="266"/>
      <c r="I671" s="267"/>
    </row>
    <row r="672" spans="2:10">
      <c r="B672" s="286"/>
      <c r="C672" s="51" t="s">
        <v>39</v>
      </c>
      <c r="D672" s="265" t="s">
        <v>149</v>
      </c>
      <c r="E672" s="266"/>
      <c r="F672" s="266"/>
      <c r="G672" s="266"/>
      <c r="H672" s="266"/>
      <c r="I672" s="267"/>
    </row>
    <row r="673" spans="2:10">
      <c r="B673" s="255"/>
      <c r="C673" s="255"/>
      <c r="D673" s="302"/>
      <c r="E673" s="302"/>
      <c r="F673" s="302"/>
      <c r="G673" s="302"/>
      <c r="H673" s="302"/>
    </row>
    <row r="674" spans="2:10">
      <c r="B674" s="256" t="s">
        <v>130</v>
      </c>
      <c r="C674" s="51" t="s">
        <v>41</v>
      </c>
      <c r="D674" s="262" t="s">
        <v>216</v>
      </c>
      <c r="E674" s="263"/>
      <c r="F674" s="263"/>
      <c r="G674" s="263"/>
      <c r="H674" s="263"/>
      <c r="I674" s="264"/>
    </row>
    <row r="675" spans="2:10">
      <c r="B675" s="258"/>
      <c r="C675" s="51" t="s">
        <v>42</v>
      </c>
      <c r="D675" s="284">
        <v>1015</v>
      </c>
      <c r="E675" s="284"/>
      <c r="F675" s="284"/>
      <c r="G675" s="284"/>
      <c r="H675" s="284"/>
      <c r="I675" s="284"/>
    </row>
    <row r="676" spans="2:10">
      <c r="B676" s="258"/>
      <c r="C676" s="51" t="s">
        <v>43</v>
      </c>
      <c r="D676" s="262" t="s">
        <v>168</v>
      </c>
      <c r="E676" s="263"/>
      <c r="F676" s="263"/>
      <c r="G676" s="263"/>
      <c r="H676" s="263"/>
      <c r="I676" s="264"/>
    </row>
    <row r="677" spans="2:10">
      <c r="B677" s="260"/>
      <c r="C677" s="51" t="s">
        <v>44</v>
      </c>
      <c r="D677" s="284">
        <v>12001</v>
      </c>
      <c r="E677" s="284"/>
      <c r="F677" s="284"/>
      <c r="G677" s="284"/>
      <c r="H677" s="284"/>
      <c r="I677" s="284"/>
    </row>
    <row r="678" spans="2:10">
      <c r="B678" s="255"/>
      <c r="C678" s="255"/>
      <c r="D678" s="302"/>
      <c r="E678" s="302"/>
      <c r="F678" s="302"/>
      <c r="G678" s="302"/>
      <c r="H678" s="302"/>
    </row>
    <row r="679" spans="2:10">
      <c r="B679" s="283" t="s">
        <v>131</v>
      </c>
      <c r="C679" s="283"/>
      <c r="D679" s="284"/>
      <c r="E679" s="284"/>
      <c r="F679" s="284"/>
      <c r="G679" s="284"/>
      <c r="H679" s="284"/>
      <c r="I679" s="284"/>
    </row>
    <row r="681" spans="2:10" ht="54" customHeight="1">
      <c r="B681" s="39"/>
      <c r="C681" s="39"/>
      <c r="D681" s="314" t="s">
        <v>134</v>
      </c>
      <c r="E681" s="315"/>
      <c r="F681" s="314" t="s">
        <v>135</v>
      </c>
      <c r="G681" s="315"/>
      <c r="H681" s="316" t="s">
        <v>136</v>
      </c>
      <c r="I681" s="316" t="s">
        <v>137</v>
      </c>
      <c r="J681" s="316" t="s">
        <v>138</v>
      </c>
    </row>
    <row r="682" spans="2:10" ht="27">
      <c r="B682" s="51" t="s">
        <v>139</v>
      </c>
      <c r="C682" s="54">
        <v>1015</v>
      </c>
      <c r="D682" s="3" t="s">
        <v>2</v>
      </c>
      <c r="E682" s="3" t="s">
        <v>140</v>
      </c>
      <c r="F682" s="3" t="s">
        <v>2</v>
      </c>
      <c r="G682" s="3" t="s">
        <v>140</v>
      </c>
      <c r="H682" s="317"/>
      <c r="I682" s="317"/>
      <c r="J682" s="317"/>
    </row>
    <row r="683" spans="2:10">
      <c r="B683" s="51" t="s">
        <v>141</v>
      </c>
      <c r="C683" s="54">
        <v>12001</v>
      </c>
      <c r="D683" s="3">
        <v>1</v>
      </c>
      <c r="E683" s="3">
        <v>2</v>
      </c>
      <c r="F683" s="3">
        <v>3</v>
      </c>
      <c r="G683" s="3">
        <v>4</v>
      </c>
      <c r="H683" s="3">
        <v>5</v>
      </c>
      <c r="I683" s="3">
        <v>6</v>
      </c>
      <c r="J683" s="3">
        <v>7</v>
      </c>
    </row>
    <row r="684" spans="2:10" ht="37.5" customHeight="1">
      <c r="B684" s="51" t="s">
        <v>142</v>
      </c>
      <c r="C684" s="262" t="s">
        <v>168</v>
      </c>
      <c r="D684" s="263"/>
      <c r="E684" s="263"/>
      <c r="F684" s="263"/>
      <c r="G684" s="263"/>
      <c r="H684" s="263"/>
      <c r="I684" s="263"/>
      <c r="J684" s="264"/>
    </row>
    <row r="685" spans="2:10" ht="120" customHeight="1">
      <c r="B685" s="51" t="s">
        <v>143</v>
      </c>
      <c r="C685" s="53" t="s">
        <v>211</v>
      </c>
      <c r="D685" s="40" t="s">
        <v>28</v>
      </c>
      <c r="E685" s="40" t="s">
        <v>28</v>
      </c>
      <c r="F685" s="40"/>
      <c r="G685" s="11"/>
      <c r="H685" s="40" t="s">
        <v>28</v>
      </c>
      <c r="I685" s="40" t="s">
        <v>28</v>
      </c>
      <c r="J685" s="40" t="s">
        <v>28</v>
      </c>
    </row>
    <row r="686" spans="2:10" ht="32.25" customHeight="1">
      <c r="B686" s="51" t="s">
        <v>144</v>
      </c>
      <c r="C686" s="53" t="s">
        <v>205</v>
      </c>
      <c r="D686" s="40" t="s">
        <v>28</v>
      </c>
      <c r="E686" s="40" t="s">
        <v>28</v>
      </c>
      <c r="F686" s="40" t="s">
        <v>28</v>
      </c>
      <c r="G686" s="40" t="s">
        <v>27</v>
      </c>
      <c r="H686" s="40" t="s">
        <v>28</v>
      </c>
      <c r="I686" s="40" t="s">
        <v>28</v>
      </c>
      <c r="J686" s="40" t="s">
        <v>28</v>
      </c>
    </row>
    <row r="687" spans="2:10" s="159" customFormat="1" ht="42.75" customHeight="1">
      <c r="B687" s="187" t="s">
        <v>309</v>
      </c>
      <c r="C687" s="189" t="s">
        <v>183</v>
      </c>
      <c r="D687" s="40"/>
      <c r="E687" s="40"/>
      <c r="F687" s="40"/>
      <c r="G687" s="40"/>
      <c r="H687" s="40"/>
      <c r="I687" s="40"/>
      <c r="J687" s="40"/>
    </row>
    <row r="688" spans="2:10" ht="45.75" customHeight="1">
      <c r="B688" s="144" t="s">
        <v>206</v>
      </c>
      <c r="C688" s="53" t="s">
        <v>212</v>
      </c>
      <c r="D688" s="40" t="s">
        <v>28</v>
      </c>
      <c r="E688" s="40" t="s">
        <v>28</v>
      </c>
      <c r="F688" s="40" t="s">
        <v>28</v>
      </c>
      <c r="G688" s="11"/>
      <c r="H688" s="40" t="s">
        <v>28</v>
      </c>
      <c r="I688" s="40" t="s">
        <v>28</v>
      </c>
      <c r="J688" s="40" t="s">
        <v>28</v>
      </c>
    </row>
    <row r="689" spans="2:10" ht="22.5" customHeight="1">
      <c r="B689" s="312" t="s">
        <v>146</v>
      </c>
      <c r="C689" s="312"/>
      <c r="D689" s="39"/>
      <c r="E689" s="39"/>
      <c r="F689" s="39"/>
      <c r="G689" s="39"/>
      <c r="H689" s="39"/>
      <c r="I689" s="39"/>
      <c r="J689" s="39"/>
    </row>
    <row r="690" spans="2:10" ht="91.5" customHeight="1">
      <c r="B690" s="318" t="s">
        <v>213</v>
      </c>
      <c r="C690" s="319"/>
      <c r="D690" s="47"/>
      <c r="E690" s="47">
        <v>517</v>
      </c>
      <c r="F690" s="47"/>
      <c r="G690" s="47">
        <v>517</v>
      </c>
      <c r="H690" s="47">
        <v>318.89999999999998</v>
      </c>
      <c r="I690" s="47">
        <f>G690-H690</f>
        <v>198.10000000000002</v>
      </c>
      <c r="J690" s="65" t="s">
        <v>332</v>
      </c>
    </row>
    <row r="691" spans="2:10" ht="91.5" customHeight="1">
      <c r="B691" s="320" t="s">
        <v>147</v>
      </c>
      <c r="C691" s="321"/>
      <c r="D691" s="195"/>
      <c r="E691" s="195">
        <v>32976</v>
      </c>
      <c r="F691" s="195"/>
      <c r="G691" s="195">
        <v>32976</v>
      </c>
      <c r="H691" s="195">
        <v>22961.96</v>
      </c>
      <c r="I691" s="195">
        <f>G691-H691</f>
        <v>10014.040000000001</v>
      </c>
      <c r="J691" s="65" t="s">
        <v>332</v>
      </c>
    </row>
    <row r="694" spans="2:10" s="159" customFormat="1"/>
    <row r="695" spans="2:10">
      <c r="B695" s="161" t="s">
        <v>330</v>
      </c>
      <c r="C695" s="301" t="s">
        <v>70</v>
      </c>
      <c r="D695" s="301"/>
      <c r="E695" s="301"/>
      <c r="F695" s="252" t="s">
        <v>71</v>
      </c>
      <c r="G695" s="252"/>
      <c r="H695" s="254" t="s">
        <v>155</v>
      </c>
      <c r="I695" s="254"/>
      <c r="J695" s="254"/>
    </row>
    <row r="696" spans="2:10">
      <c r="C696" s="8"/>
      <c r="D696" s="8"/>
      <c r="E696" s="1"/>
      <c r="F696" s="252" t="s">
        <v>72</v>
      </c>
      <c r="G696" s="252"/>
      <c r="H696" s="252" t="s">
        <v>73</v>
      </c>
      <c r="I696" s="252"/>
      <c r="J696" s="252"/>
    </row>
    <row r="697" spans="2:10">
      <c r="B697" s="50" t="s">
        <v>74</v>
      </c>
      <c r="D697" s="8"/>
      <c r="E697" s="8"/>
      <c r="F697" s="8"/>
      <c r="G697" s="8"/>
    </row>
    <row r="698" spans="2:10" ht="16.5" customHeight="1">
      <c r="C698" s="301" t="s">
        <v>75</v>
      </c>
      <c r="D698" s="301"/>
      <c r="E698" s="301"/>
      <c r="F698" s="252" t="s">
        <v>71</v>
      </c>
      <c r="G698" s="252"/>
      <c r="H698" s="254" t="s">
        <v>242</v>
      </c>
      <c r="I698" s="254"/>
      <c r="J698" s="254"/>
    </row>
    <row r="699" spans="2:10">
      <c r="C699" s="8"/>
      <c r="D699" s="8"/>
      <c r="E699" s="8"/>
      <c r="F699" s="252" t="s">
        <v>72</v>
      </c>
      <c r="G699" s="252"/>
      <c r="H699" s="252" t="s">
        <v>73</v>
      </c>
      <c r="I699" s="252"/>
      <c r="J699" s="252"/>
    </row>
    <row r="702" spans="2:10" s="159" customFormat="1"/>
    <row r="703" spans="2:10">
      <c r="H703" s="13"/>
      <c r="I703" s="288" t="s">
        <v>132</v>
      </c>
      <c r="J703" s="288"/>
    </row>
    <row r="704" spans="2:10">
      <c r="F704" s="94"/>
      <c r="G704" s="94"/>
      <c r="H704" s="94"/>
    </row>
    <row r="705" spans="2:10">
      <c r="B705" s="289" t="s">
        <v>126</v>
      </c>
      <c r="C705" s="289"/>
      <c r="D705" s="289"/>
      <c r="E705" s="289"/>
      <c r="F705" s="289"/>
      <c r="G705" s="289"/>
      <c r="H705" s="289"/>
      <c r="I705" s="289"/>
    </row>
    <row r="706" spans="2:10">
      <c r="B706" s="289" t="s">
        <v>133</v>
      </c>
      <c r="C706" s="289"/>
      <c r="D706" s="289"/>
      <c r="E706" s="289"/>
      <c r="F706" s="289"/>
      <c r="G706" s="289"/>
      <c r="H706" s="289"/>
      <c r="I706" s="289"/>
    </row>
    <row r="707" spans="2:10">
      <c r="B707" s="289" t="s">
        <v>328</v>
      </c>
      <c r="C707" s="289"/>
      <c r="D707" s="289"/>
      <c r="E707" s="289"/>
      <c r="F707" s="289"/>
      <c r="G707" s="289"/>
      <c r="H707" s="289"/>
      <c r="I707" s="289"/>
    </row>
    <row r="708" spans="2:10">
      <c r="J708" s="12"/>
    </row>
    <row r="709" spans="2:10">
      <c r="B709" s="283" t="s">
        <v>29</v>
      </c>
      <c r="C709" s="93" t="s">
        <v>30</v>
      </c>
      <c r="D709" s="265" t="s">
        <v>229</v>
      </c>
      <c r="E709" s="266"/>
      <c r="F709" s="266"/>
      <c r="G709" s="266"/>
      <c r="H709" s="266"/>
      <c r="I709" s="267"/>
      <c r="J709" s="12"/>
    </row>
    <row r="710" spans="2:10">
      <c r="B710" s="283"/>
      <c r="C710" s="93" t="s">
        <v>31</v>
      </c>
      <c r="D710" s="284">
        <v>104016</v>
      </c>
      <c r="E710" s="284"/>
      <c r="F710" s="284"/>
      <c r="G710" s="284"/>
      <c r="H710" s="284"/>
      <c r="I710" s="284"/>
    </row>
    <row r="711" spans="2:10">
      <c r="B711" s="255"/>
      <c r="C711" s="255"/>
      <c r="D711" s="255"/>
      <c r="E711" s="255"/>
      <c r="F711" s="255"/>
      <c r="G711" s="255"/>
      <c r="H711" s="255"/>
      <c r="I711" s="255"/>
    </row>
    <row r="712" spans="2:10">
      <c r="B712" s="283" t="s">
        <v>32</v>
      </c>
      <c r="C712" s="93" t="s">
        <v>30</v>
      </c>
      <c r="D712" s="265" t="s">
        <v>150</v>
      </c>
      <c r="E712" s="266"/>
      <c r="F712" s="266"/>
      <c r="G712" s="266"/>
      <c r="H712" s="266"/>
      <c r="I712" s="267"/>
    </row>
    <row r="713" spans="2:10">
      <c r="B713" s="283"/>
      <c r="C713" s="93" t="s">
        <v>31</v>
      </c>
      <c r="D713" s="284">
        <v>104021</v>
      </c>
      <c r="E713" s="284"/>
      <c r="F713" s="284"/>
      <c r="G713" s="284"/>
      <c r="H713" s="284"/>
      <c r="I713" s="284"/>
    </row>
    <row r="714" spans="2:10">
      <c r="B714" s="266"/>
      <c r="C714" s="266"/>
      <c r="D714" s="266"/>
      <c r="E714" s="266"/>
      <c r="F714" s="266"/>
      <c r="G714" s="266"/>
      <c r="H714" s="266"/>
      <c r="I714" s="266"/>
    </row>
    <row r="715" spans="2:10">
      <c r="B715" s="283" t="s">
        <v>33</v>
      </c>
      <c r="C715" s="283"/>
      <c r="D715" s="265" t="s">
        <v>150</v>
      </c>
      <c r="E715" s="266"/>
      <c r="F715" s="266"/>
      <c r="G715" s="266"/>
      <c r="H715" s="266"/>
      <c r="I715" s="267"/>
    </row>
    <row r="716" spans="2:10">
      <c r="B716" s="255"/>
      <c r="C716" s="255"/>
      <c r="D716" s="302"/>
      <c r="E716" s="302"/>
      <c r="F716" s="302"/>
      <c r="G716" s="302"/>
      <c r="H716" s="302"/>
    </row>
    <row r="717" spans="2:10">
      <c r="B717" s="283" t="s">
        <v>34</v>
      </c>
      <c r="C717" s="283"/>
      <c r="D717" s="284">
        <v>1006</v>
      </c>
      <c r="E717" s="284"/>
      <c r="F717" s="284"/>
      <c r="G717" s="284"/>
      <c r="H717" s="284"/>
      <c r="I717" s="284"/>
    </row>
    <row r="718" spans="2:10">
      <c r="B718" s="266"/>
      <c r="C718" s="266"/>
      <c r="D718" s="266"/>
      <c r="E718" s="266"/>
      <c r="F718" s="266"/>
      <c r="G718" s="266"/>
      <c r="H718" s="266"/>
      <c r="I718" s="266"/>
    </row>
    <row r="719" spans="2:10">
      <c r="B719" s="286" t="s">
        <v>129</v>
      </c>
      <c r="C719" s="93" t="s">
        <v>37</v>
      </c>
      <c r="D719" s="284">
        <v>10</v>
      </c>
      <c r="E719" s="284"/>
      <c r="F719" s="284"/>
      <c r="G719" s="284"/>
      <c r="H719" s="284"/>
      <c r="I719" s="284"/>
    </row>
    <row r="720" spans="2:10">
      <c r="B720" s="286"/>
      <c r="C720" s="93" t="s">
        <v>38</v>
      </c>
      <c r="D720" s="277" t="s">
        <v>167</v>
      </c>
      <c r="E720" s="278"/>
      <c r="F720" s="278"/>
      <c r="G720" s="278"/>
      <c r="H720" s="278"/>
      <c r="I720" s="279"/>
    </row>
    <row r="721" spans="2:10">
      <c r="B721" s="286"/>
      <c r="C721" s="93" t="s">
        <v>39</v>
      </c>
      <c r="D721" s="277" t="s">
        <v>148</v>
      </c>
      <c r="E721" s="278"/>
      <c r="F721" s="278"/>
      <c r="G721" s="278"/>
      <c r="H721" s="278"/>
      <c r="I721" s="279"/>
    </row>
    <row r="722" spans="2:10">
      <c r="B722" s="255"/>
      <c r="C722" s="255"/>
      <c r="D722" s="302"/>
      <c r="E722" s="302"/>
      <c r="F722" s="302"/>
      <c r="G722" s="302"/>
      <c r="H722" s="302"/>
    </row>
    <row r="723" spans="2:10">
      <c r="B723" s="256" t="s">
        <v>130</v>
      </c>
      <c r="C723" s="93" t="s">
        <v>41</v>
      </c>
      <c r="D723" s="262" t="s">
        <v>230</v>
      </c>
      <c r="E723" s="263"/>
      <c r="F723" s="263"/>
      <c r="G723" s="263"/>
      <c r="H723" s="263"/>
      <c r="I723" s="264"/>
    </row>
    <row r="724" spans="2:10">
      <c r="B724" s="258"/>
      <c r="C724" s="93" t="s">
        <v>42</v>
      </c>
      <c r="D724" s="284">
        <v>1205</v>
      </c>
      <c r="E724" s="284"/>
      <c r="F724" s="284"/>
      <c r="G724" s="284"/>
      <c r="H724" s="284"/>
      <c r="I724" s="284"/>
    </row>
    <row r="725" spans="2:10">
      <c r="B725" s="258"/>
      <c r="C725" s="93" t="s">
        <v>43</v>
      </c>
      <c r="D725" s="262" t="s">
        <v>231</v>
      </c>
      <c r="E725" s="263"/>
      <c r="F725" s="263"/>
      <c r="G725" s="263"/>
      <c r="H725" s="263"/>
      <c r="I725" s="264"/>
    </row>
    <row r="726" spans="2:10">
      <c r="B726" s="260"/>
      <c r="C726" s="93" t="s">
        <v>44</v>
      </c>
      <c r="D726" s="284">
        <v>12006</v>
      </c>
      <c r="E726" s="284"/>
      <c r="F726" s="284"/>
      <c r="G726" s="284"/>
      <c r="H726" s="284"/>
      <c r="I726" s="284"/>
    </row>
    <row r="727" spans="2:10">
      <c r="B727" s="255"/>
      <c r="C727" s="255"/>
      <c r="D727" s="302"/>
      <c r="E727" s="302"/>
      <c r="F727" s="302"/>
      <c r="G727" s="302"/>
      <c r="H727" s="302"/>
    </row>
    <row r="728" spans="2:10" ht="21" customHeight="1">
      <c r="B728" s="283" t="s">
        <v>131</v>
      </c>
      <c r="C728" s="283"/>
      <c r="D728" s="284" t="s">
        <v>154</v>
      </c>
      <c r="E728" s="284"/>
      <c r="F728" s="284"/>
      <c r="G728" s="284"/>
      <c r="H728" s="284"/>
      <c r="I728" s="284"/>
    </row>
    <row r="729" spans="2:10">
      <c r="B729" s="159"/>
      <c r="C729" s="159"/>
      <c r="D729" s="88"/>
      <c r="E729" s="88"/>
      <c r="F729" s="88"/>
      <c r="G729" s="88"/>
      <c r="H729" s="88"/>
      <c r="I729" s="88"/>
    </row>
    <row r="731" spans="2:10" ht="52.5" customHeight="1">
      <c r="B731" s="39"/>
      <c r="C731" s="39"/>
      <c r="D731" s="314" t="s">
        <v>134</v>
      </c>
      <c r="E731" s="315"/>
      <c r="F731" s="314" t="s">
        <v>135</v>
      </c>
      <c r="G731" s="315"/>
      <c r="H731" s="316" t="s">
        <v>136</v>
      </c>
      <c r="I731" s="316" t="s">
        <v>137</v>
      </c>
      <c r="J731" s="316" t="s">
        <v>138</v>
      </c>
    </row>
    <row r="732" spans="2:10" ht="73.5" customHeight="1">
      <c r="B732" s="93" t="s">
        <v>139</v>
      </c>
      <c r="C732" s="96">
        <v>1205</v>
      </c>
      <c r="D732" s="3" t="s">
        <v>2</v>
      </c>
      <c r="E732" s="3" t="s">
        <v>140</v>
      </c>
      <c r="F732" s="3" t="s">
        <v>2</v>
      </c>
      <c r="G732" s="3" t="s">
        <v>140</v>
      </c>
      <c r="H732" s="317"/>
      <c r="I732" s="317"/>
      <c r="J732" s="317"/>
    </row>
    <row r="733" spans="2:10" ht="33" customHeight="1">
      <c r="B733" s="93" t="s">
        <v>141</v>
      </c>
      <c r="C733" s="96">
        <v>12006</v>
      </c>
      <c r="D733" s="3">
        <v>1</v>
      </c>
      <c r="E733" s="3">
        <v>2</v>
      </c>
      <c r="F733" s="3">
        <v>3</v>
      </c>
      <c r="G733" s="3">
        <v>4</v>
      </c>
      <c r="H733" s="3">
        <v>5</v>
      </c>
      <c r="I733" s="3">
        <v>6</v>
      </c>
      <c r="J733" s="3">
        <v>7</v>
      </c>
    </row>
    <row r="734" spans="2:10" ht="32.25" customHeight="1">
      <c r="B734" s="93" t="s">
        <v>142</v>
      </c>
      <c r="C734" s="262" t="s">
        <v>231</v>
      </c>
      <c r="D734" s="263"/>
      <c r="E734" s="263"/>
      <c r="F734" s="263"/>
      <c r="G734" s="263"/>
      <c r="H734" s="263"/>
      <c r="I734" s="263"/>
      <c r="J734" s="264"/>
    </row>
    <row r="735" spans="2:10" ht="172.5" customHeight="1">
      <c r="B735" s="93" t="s">
        <v>143</v>
      </c>
      <c r="C735" s="95" t="s">
        <v>232</v>
      </c>
      <c r="D735" s="185"/>
      <c r="E735" s="40" t="s">
        <v>28</v>
      </c>
      <c r="F735" s="40"/>
      <c r="G735" s="11"/>
      <c r="H735" s="40" t="s">
        <v>28</v>
      </c>
      <c r="I735" s="40" t="s">
        <v>28</v>
      </c>
      <c r="J735" s="40" t="s">
        <v>28</v>
      </c>
    </row>
    <row r="736" spans="2:10" ht="35.25" customHeight="1">
      <c r="B736" s="93" t="s">
        <v>144</v>
      </c>
      <c r="C736" s="95" t="s">
        <v>205</v>
      </c>
      <c r="D736" s="40" t="s">
        <v>28</v>
      </c>
      <c r="E736" s="40" t="s">
        <v>28</v>
      </c>
      <c r="F736" s="40" t="s">
        <v>28</v>
      </c>
      <c r="G736" s="40" t="s">
        <v>27</v>
      </c>
      <c r="H736" s="40" t="s">
        <v>28</v>
      </c>
      <c r="I736" s="40" t="s">
        <v>28</v>
      </c>
      <c r="J736" s="40" t="s">
        <v>28</v>
      </c>
    </row>
    <row r="737" spans="2:10" ht="57.75" customHeight="1">
      <c r="B737" s="145" t="s">
        <v>206</v>
      </c>
      <c r="C737" s="189" t="s">
        <v>310</v>
      </c>
      <c r="D737" s="40" t="s">
        <v>28</v>
      </c>
      <c r="E737" s="40" t="s">
        <v>28</v>
      </c>
      <c r="F737" s="40" t="s">
        <v>28</v>
      </c>
      <c r="G737" s="11"/>
      <c r="H737" s="40" t="s">
        <v>28</v>
      </c>
      <c r="I737" s="40" t="s">
        <v>28</v>
      </c>
      <c r="J737" s="40" t="s">
        <v>28</v>
      </c>
    </row>
    <row r="738" spans="2:10" ht="19.5" customHeight="1">
      <c r="B738" s="312" t="s">
        <v>146</v>
      </c>
      <c r="C738" s="312"/>
      <c r="D738" s="39"/>
      <c r="E738" s="39"/>
      <c r="F738" s="39"/>
      <c r="G738" s="39"/>
      <c r="H738" s="39"/>
      <c r="I738" s="39"/>
      <c r="J738" s="39"/>
    </row>
    <row r="739" spans="2:10" ht="33" customHeight="1">
      <c r="B739" s="320" t="s">
        <v>233</v>
      </c>
      <c r="C739" s="321"/>
      <c r="D739" s="47">
        <v>3</v>
      </c>
      <c r="E739" s="47">
        <f>D739</f>
        <v>3</v>
      </c>
      <c r="F739" s="47">
        <v>3</v>
      </c>
      <c r="G739" s="47">
        <f>F739</f>
        <v>3</v>
      </c>
      <c r="H739" s="47">
        <v>3</v>
      </c>
      <c r="I739" s="47">
        <f>G739-H739</f>
        <v>0</v>
      </c>
      <c r="J739" s="65"/>
    </row>
    <row r="740" spans="2:10" ht="24" customHeight="1">
      <c r="B740" s="320" t="s">
        <v>147</v>
      </c>
      <c r="C740" s="321"/>
      <c r="D740" s="193">
        <v>3967</v>
      </c>
      <c r="E740" s="193">
        <f>D740</f>
        <v>3967</v>
      </c>
      <c r="F740" s="193">
        <v>3967</v>
      </c>
      <c r="G740" s="193">
        <f>F740</f>
        <v>3967</v>
      </c>
      <c r="H740" s="193">
        <v>3967</v>
      </c>
      <c r="I740" s="193">
        <f>G740-H740</f>
        <v>0</v>
      </c>
      <c r="J740" s="65"/>
    </row>
    <row r="742" spans="2:10" s="159" customFormat="1"/>
    <row r="744" spans="2:10">
      <c r="B744" s="161" t="s">
        <v>330</v>
      </c>
      <c r="C744" s="301" t="s">
        <v>70</v>
      </c>
      <c r="D744" s="301"/>
      <c r="E744" s="301"/>
      <c r="F744" s="252" t="s">
        <v>71</v>
      </c>
      <c r="G744" s="252"/>
      <c r="H744" s="254" t="s">
        <v>155</v>
      </c>
      <c r="I744" s="254"/>
      <c r="J744" s="254"/>
    </row>
    <row r="745" spans="2:10">
      <c r="C745" s="8"/>
      <c r="D745" s="8"/>
      <c r="E745" s="1"/>
      <c r="F745" s="252" t="s">
        <v>72</v>
      </c>
      <c r="G745" s="252"/>
      <c r="H745" s="252" t="s">
        <v>73</v>
      </c>
      <c r="I745" s="252"/>
      <c r="J745" s="252"/>
    </row>
    <row r="746" spans="2:10">
      <c r="B746" s="92" t="s">
        <v>74</v>
      </c>
      <c r="D746" s="8"/>
      <c r="E746" s="8"/>
      <c r="F746" s="8"/>
      <c r="G746" s="8"/>
    </row>
    <row r="747" spans="2:10" ht="16.5" customHeight="1">
      <c r="C747" s="301" t="s">
        <v>75</v>
      </c>
      <c r="D747" s="301"/>
      <c r="E747" s="301"/>
      <c r="F747" s="252" t="s">
        <v>71</v>
      </c>
      <c r="G747" s="252"/>
      <c r="H747" s="254" t="s">
        <v>242</v>
      </c>
      <c r="I747" s="254"/>
      <c r="J747" s="254"/>
    </row>
    <row r="748" spans="2:10">
      <c r="C748" s="8"/>
      <c r="D748" s="8"/>
      <c r="E748" s="8"/>
      <c r="F748" s="252" t="s">
        <v>72</v>
      </c>
      <c r="G748" s="252"/>
      <c r="H748" s="252" t="s">
        <v>73</v>
      </c>
      <c r="I748" s="252"/>
      <c r="J748" s="252"/>
    </row>
    <row r="749" spans="2:10" s="159" customFormat="1" ht="12.75" customHeight="1">
      <c r="C749" s="8"/>
      <c r="D749" s="8"/>
      <c r="E749" s="8"/>
      <c r="F749" s="175"/>
      <c r="G749" s="175"/>
      <c r="H749" s="175"/>
      <c r="I749" s="175"/>
      <c r="J749" s="175"/>
    </row>
    <row r="750" spans="2:10">
      <c r="H750" s="13"/>
      <c r="I750" s="288" t="s">
        <v>132</v>
      </c>
      <c r="J750" s="288"/>
    </row>
    <row r="751" spans="2:10">
      <c r="F751" s="78"/>
      <c r="G751" s="78"/>
      <c r="H751" s="78"/>
    </row>
    <row r="752" spans="2:10">
      <c r="B752" s="289" t="s">
        <v>126</v>
      </c>
      <c r="C752" s="289"/>
      <c r="D752" s="289"/>
      <c r="E752" s="289"/>
      <c r="F752" s="289"/>
      <c r="G752" s="289"/>
      <c r="H752" s="289"/>
      <c r="I752" s="289"/>
    </row>
    <row r="753" spans="2:10">
      <c r="B753" s="289" t="s">
        <v>133</v>
      </c>
      <c r="C753" s="289"/>
      <c r="D753" s="289"/>
      <c r="E753" s="289"/>
      <c r="F753" s="289"/>
      <c r="G753" s="289"/>
      <c r="H753" s="289"/>
      <c r="I753" s="289"/>
    </row>
    <row r="754" spans="2:10">
      <c r="B754" s="289" t="s">
        <v>328</v>
      </c>
      <c r="C754" s="289"/>
      <c r="D754" s="289"/>
      <c r="E754" s="289"/>
      <c r="F754" s="289"/>
      <c r="G754" s="289"/>
      <c r="H754" s="289"/>
      <c r="I754" s="289"/>
    </row>
    <row r="755" spans="2:10">
      <c r="J755" s="12"/>
    </row>
    <row r="756" spans="2:10" ht="21" customHeight="1">
      <c r="B756" s="283" t="s">
        <v>29</v>
      </c>
      <c r="C756" s="77" t="s">
        <v>30</v>
      </c>
      <c r="D756" s="265" t="s">
        <v>150</v>
      </c>
      <c r="E756" s="266"/>
      <c r="F756" s="266"/>
      <c r="G756" s="266"/>
      <c r="H756" s="266"/>
      <c r="I756" s="267"/>
      <c r="J756" s="12"/>
    </row>
    <row r="757" spans="2:10">
      <c r="B757" s="283"/>
      <c r="C757" s="77" t="s">
        <v>31</v>
      </c>
      <c r="D757" s="284">
        <v>104021</v>
      </c>
      <c r="E757" s="284"/>
      <c r="F757" s="284"/>
      <c r="G757" s="284"/>
      <c r="H757" s="284"/>
      <c r="I757" s="284"/>
    </row>
    <row r="758" spans="2:10">
      <c r="B758" s="255"/>
      <c r="C758" s="255"/>
      <c r="D758" s="255"/>
      <c r="E758" s="255"/>
      <c r="F758" s="255"/>
      <c r="G758" s="255"/>
      <c r="H758" s="255"/>
      <c r="I758" s="255"/>
    </row>
    <row r="759" spans="2:10" ht="21" customHeight="1">
      <c r="B759" s="283" t="s">
        <v>32</v>
      </c>
      <c r="C759" s="77" t="s">
        <v>30</v>
      </c>
      <c r="D759" s="265" t="s">
        <v>150</v>
      </c>
      <c r="E759" s="266"/>
      <c r="F759" s="266"/>
      <c r="G759" s="266"/>
      <c r="H759" s="266"/>
      <c r="I759" s="267"/>
    </row>
    <row r="760" spans="2:10">
      <c r="B760" s="283"/>
      <c r="C760" s="77" t="s">
        <v>31</v>
      </c>
      <c r="D760" s="284">
        <v>104021</v>
      </c>
      <c r="E760" s="284"/>
      <c r="F760" s="284"/>
      <c r="G760" s="284"/>
      <c r="H760" s="284"/>
      <c r="I760" s="284"/>
    </row>
    <row r="761" spans="2:10">
      <c r="B761" s="266"/>
      <c r="C761" s="266"/>
      <c r="D761" s="266"/>
      <c r="E761" s="266"/>
      <c r="F761" s="266"/>
      <c r="G761" s="266"/>
      <c r="H761" s="266"/>
      <c r="I761" s="266"/>
    </row>
    <row r="762" spans="2:10" ht="20.25" customHeight="1">
      <c r="B762" s="283" t="s">
        <v>33</v>
      </c>
      <c r="C762" s="283"/>
      <c r="D762" s="265" t="s">
        <v>150</v>
      </c>
      <c r="E762" s="266"/>
      <c r="F762" s="266"/>
      <c r="G762" s="266"/>
      <c r="H762" s="266"/>
      <c r="I762" s="267"/>
    </row>
    <row r="763" spans="2:10">
      <c r="B763" s="255"/>
      <c r="C763" s="255"/>
      <c r="D763" s="302"/>
      <c r="E763" s="302"/>
      <c r="F763" s="302"/>
      <c r="G763" s="302"/>
      <c r="H763" s="302"/>
    </row>
    <row r="764" spans="2:10">
      <c r="B764" s="283" t="s">
        <v>34</v>
      </c>
      <c r="C764" s="283"/>
      <c r="D764" s="284">
        <v>1006</v>
      </c>
      <c r="E764" s="284"/>
      <c r="F764" s="284"/>
      <c r="G764" s="284"/>
      <c r="H764" s="284"/>
      <c r="I764" s="284"/>
    </row>
    <row r="765" spans="2:10">
      <c r="B765" s="266"/>
      <c r="C765" s="266"/>
      <c r="D765" s="266"/>
      <c r="E765" s="266"/>
      <c r="F765" s="266"/>
      <c r="G765" s="266"/>
      <c r="H765" s="266"/>
      <c r="I765" s="266"/>
    </row>
    <row r="766" spans="2:10">
      <c r="B766" s="286" t="s">
        <v>129</v>
      </c>
      <c r="C766" s="77" t="s">
        <v>37</v>
      </c>
      <c r="D766" s="277" t="s">
        <v>167</v>
      </c>
      <c r="E766" s="278"/>
      <c r="F766" s="278"/>
      <c r="G766" s="278"/>
      <c r="H766" s="278"/>
      <c r="I766" s="279"/>
    </row>
    <row r="767" spans="2:10">
      <c r="B767" s="286"/>
      <c r="C767" s="77" t="s">
        <v>38</v>
      </c>
      <c r="D767" s="277" t="s">
        <v>156</v>
      </c>
      <c r="E767" s="278"/>
      <c r="F767" s="278"/>
      <c r="G767" s="278"/>
      <c r="H767" s="278"/>
      <c r="I767" s="279"/>
    </row>
    <row r="768" spans="2:10">
      <c r="B768" s="286"/>
      <c r="C768" s="77" t="s">
        <v>39</v>
      </c>
      <c r="D768" s="277" t="s">
        <v>148</v>
      </c>
      <c r="E768" s="278"/>
      <c r="F768" s="278"/>
      <c r="G768" s="278"/>
      <c r="H768" s="278"/>
      <c r="I768" s="279"/>
    </row>
    <row r="769" spans="2:10">
      <c r="B769" s="255"/>
      <c r="C769" s="255"/>
      <c r="D769" s="302"/>
      <c r="E769" s="302"/>
      <c r="F769" s="302"/>
      <c r="G769" s="302"/>
      <c r="H769" s="302"/>
    </row>
    <row r="770" spans="2:10" ht="30" customHeight="1">
      <c r="B770" s="256" t="s">
        <v>130</v>
      </c>
      <c r="C770" s="77" t="s">
        <v>41</v>
      </c>
      <c r="D770" s="262" t="s">
        <v>151</v>
      </c>
      <c r="E770" s="263"/>
      <c r="F770" s="263"/>
      <c r="G770" s="263"/>
      <c r="H770" s="263"/>
      <c r="I770" s="264"/>
    </row>
    <row r="771" spans="2:10">
      <c r="B771" s="258"/>
      <c r="C771" s="77" t="s">
        <v>42</v>
      </c>
      <c r="D771" s="284">
        <v>1108</v>
      </c>
      <c r="E771" s="284"/>
      <c r="F771" s="284"/>
      <c r="G771" s="284"/>
      <c r="H771" s="284"/>
      <c r="I771" s="284"/>
    </row>
    <row r="772" spans="2:10" ht="39.75" customHeight="1">
      <c r="B772" s="258"/>
      <c r="C772" s="77" t="s">
        <v>43</v>
      </c>
      <c r="D772" s="262" t="s">
        <v>223</v>
      </c>
      <c r="E772" s="263"/>
      <c r="F772" s="263"/>
      <c r="G772" s="263"/>
      <c r="H772" s="263"/>
      <c r="I772" s="264"/>
    </row>
    <row r="773" spans="2:10">
      <c r="B773" s="260"/>
      <c r="C773" s="77" t="s">
        <v>44</v>
      </c>
      <c r="D773" s="284">
        <v>11005</v>
      </c>
      <c r="E773" s="284"/>
      <c r="F773" s="284"/>
      <c r="G773" s="284"/>
      <c r="H773" s="284"/>
      <c r="I773" s="284"/>
    </row>
    <row r="774" spans="2:10">
      <c r="B774" s="255"/>
      <c r="C774" s="255"/>
      <c r="D774" s="302"/>
      <c r="E774" s="302"/>
      <c r="F774" s="302"/>
      <c r="G774" s="302"/>
      <c r="H774" s="302"/>
    </row>
    <row r="775" spans="2:10">
      <c r="B775" s="283" t="s">
        <v>131</v>
      </c>
      <c r="C775" s="283"/>
      <c r="D775" s="284" t="s">
        <v>154</v>
      </c>
      <c r="E775" s="284"/>
      <c r="F775" s="284"/>
      <c r="G775" s="284"/>
      <c r="H775" s="284"/>
      <c r="I775" s="284"/>
    </row>
    <row r="777" spans="2:10" ht="38.25" customHeight="1">
      <c r="B777" s="39"/>
      <c r="C777" s="39"/>
      <c r="D777" s="314" t="s">
        <v>134</v>
      </c>
      <c r="E777" s="315"/>
      <c r="F777" s="314" t="s">
        <v>135</v>
      </c>
      <c r="G777" s="315"/>
      <c r="H777" s="316" t="s">
        <v>136</v>
      </c>
      <c r="I777" s="316" t="s">
        <v>137</v>
      </c>
      <c r="J777" s="316" t="s">
        <v>138</v>
      </c>
    </row>
    <row r="778" spans="2:10" ht="61.5" customHeight="1">
      <c r="B778" s="77" t="s">
        <v>139</v>
      </c>
      <c r="C778" s="80">
        <v>1108</v>
      </c>
      <c r="D778" s="3" t="s">
        <v>2</v>
      </c>
      <c r="E778" s="3" t="s">
        <v>140</v>
      </c>
      <c r="F778" s="3" t="s">
        <v>2</v>
      </c>
      <c r="G778" s="3" t="s">
        <v>140</v>
      </c>
      <c r="H778" s="317"/>
      <c r="I778" s="317"/>
      <c r="J778" s="317"/>
    </row>
    <row r="779" spans="2:10" ht="25.5" customHeight="1">
      <c r="B779" s="77" t="s">
        <v>141</v>
      </c>
      <c r="C779" s="80">
        <v>11005</v>
      </c>
      <c r="D779" s="3">
        <v>1</v>
      </c>
      <c r="E779" s="3">
        <v>2</v>
      </c>
      <c r="F779" s="3">
        <v>3</v>
      </c>
      <c r="G779" s="3">
        <v>4</v>
      </c>
      <c r="H779" s="3">
        <v>5</v>
      </c>
      <c r="I779" s="3">
        <v>6</v>
      </c>
      <c r="J779" s="3">
        <v>7</v>
      </c>
    </row>
    <row r="780" spans="2:10" ht="48.75" customHeight="1">
      <c r="B780" s="77" t="s">
        <v>142</v>
      </c>
      <c r="C780" s="262" t="s">
        <v>223</v>
      </c>
      <c r="D780" s="263"/>
      <c r="E780" s="263"/>
      <c r="F780" s="263"/>
      <c r="G780" s="263"/>
      <c r="H780" s="263"/>
      <c r="I780" s="263"/>
      <c r="J780" s="264"/>
    </row>
    <row r="781" spans="2:10" ht="152.25" customHeight="1">
      <c r="B781" s="77" t="s">
        <v>143</v>
      </c>
      <c r="C781" s="79" t="s">
        <v>223</v>
      </c>
      <c r="D781" s="40" t="s">
        <v>28</v>
      </c>
      <c r="E781" s="40" t="s">
        <v>28</v>
      </c>
      <c r="F781" s="40" t="s">
        <v>28</v>
      </c>
      <c r="G781" s="11"/>
      <c r="H781" s="40" t="s">
        <v>28</v>
      </c>
      <c r="I781" s="40" t="s">
        <v>28</v>
      </c>
      <c r="J781" s="40" t="s">
        <v>28</v>
      </c>
    </row>
    <row r="782" spans="2:10" ht="26.25" customHeight="1">
      <c r="B782" s="77" t="s">
        <v>144</v>
      </c>
      <c r="C782" s="79"/>
      <c r="D782" s="40" t="s">
        <v>28</v>
      </c>
      <c r="E782" s="40" t="s">
        <v>28</v>
      </c>
      <c r="F782" s="40" t="s">
        <v>28</v>
      </c>
      <c r="G782" s="40" t="s">
        <v>27</v>
      </c>
      <c r="H782" s="40" t="s">
        <v>28</v>
      </c>
      <c r="I782" s="40" t="s">
        <v>28</v>
      </c>
      <c r="J782" s="40" t="s">
        <v>28</v>
      </c>
    </row>
    <row r="783" spans="2:10" ht="39.75" customHeight="1">
      <c r="B783" s="2" t="s">
        <v>145</v>
      </c>
      <c r="C783" s="79" t="s">
        <v>183</v>
      </c>
      <c r="D783" s="40" t="s">
        <v>28</v>
      </c>
      <c r="E783" s="40" t="s">
        <v>28</v>
      </c>
      <c r="F783" s="40" t="s">
        <v>28</v>
      </c>
      <c r="G783" s="11"/>
      <c r="H783" s="40" t="s">
        <v>28</v>
      </c>
      <c r="I783" s="40" t="s">
        <v>28</v>
      </c>
      <c r="J783" s="40" t="s">
        <v>28</v>
      </c>
    </row>
    <row r="784" spans="2:10" ht="28.5" customHeight="1">
      <c r="B784" s="312" t="s">
        <v>146</v>
      </c>
      <c r="C784" s="312"/>
      <c r="D784" s="39"/>
      <c r="E784" s="39"/>
      <c r="F784" s="39"/>
      <c r="G784" s="39"/>
      <c r="H784" s="39"/>
      <c r="I784" s="39"/>
      <c r="J784" s="39"/>
    </row>
    <row r="785" spans="2:10" ht="30" customHeight="1">
      <c r="B785" s="313" t="s">
        <v>147</v>
      </c>
      <c r="C785" s="313"/>
      <c r="D785" s="44"/>
      <c r="E785" s="138">
        <v>15080.6</v>
      </c>
      <c r="F785" s="44"/>
      <c r="G785" s="138">
        <v>15080.6</v>
      </c>
      <c r="H785" s="138">
        <v>15080.51</v>
      </c>
      <c r="I785" s="44">
        <f>G785-H785</f>
        <v>9.0000000000145519E-2</v>
      </c>
      <c r="J785" s="11"/>
    </row>
    <row r="786" spans="2:10" s="159" customFormat="1" ht="30" customHeight="1">
      <c r="D786" s="90"/>
      <c r="E786" s="212"/>
      <c r="F786" s="90"/>
      <c r="G786" s="212"/>
      <c r="H786" s="212"/>
      <c r="I786" s="90"/>
      <c r="J786" s="91"/>
    </row>
    <row r="789" spans="2:10">
      <c r="B789" s="161" t="s">
        <v>330</v>
      </c>
      <c r="C789" s="301" t="s">
        <v>70</v>
      </c>
      <c r="D789" s="301"/>
      <c r="E789" s="301"/>
      <c r="F789" s="252" t="s">
        <v>71</v>
      </c>
      <c r="G789" s="252"/>
      <c r="H789" s="254" t="s">
        <v>155</v>
      </c>
      <c r="I789" s="254"/>
      <c r="J789" s="254"/>
    </row>
    <row r="790" spans="2:10">
      <c r="C790" s="8"/>
      <c r="D790" s="8"/>
      <c r="E790" s="1"/>
      <c r="F790" s="252" t="s">
        <v>72</v>
      </c>
      <c r="G790" s="252"/>
      <c r="H790" s="252" t="s">
        <v>73</v>
      </c>
      <c r="I790" s="252"/>
      <c r="J790" s="252"/>
    </row>
    <row r="791" spans="2:10">
      <c r="B791" s="76" t="s">
        <v>74</v>
      </c>
      <c r="D791" s="8"/>
      <c r="E791" s="8"/>
      <c r="F791" s="8"/>
      <c r="G791" s="8"/>
    </row>
    <row r="792" spans="2:10" ht="16.5" customHeight="1">
      <c r="C792" s="301" t="s">
        <v>75</v>
      </c>
      <c r="D792" s="301"/>
      <c r="E792" s="301"/>
      <c r="F792" s="252" t="s">
        <v>71</v>
      </c>
      <c r="G792" s="252"/>
      <c r="H792" s="254" t="s">
        <v>242</v>
      </c>
      <c r="I792" s="254"/>
      <c r="J792" s="254"/>
    </row>
    <row r="793" spans="2:10">
      <c r="C793" s="8"/>
      <c r="D793" s="8"/>
      <c r="E793" s="8"/>
      <c r="F793" s="252" t="s">
        <v>72</v>
      </c>
      <c r="G793" s="252"/>
      <c r="H793" s="252" t="s">
        <v>73</v>
      </c>
      <c r="I793" s="252"/>
      <c r="J793" s="252"/>
    </row>
    <row r="794" spans="2:10" s="159" customFormat="1">
      <c r="C794" s="8"/>
      <c r="D794" s="8"/>
      <c r="E794" s="8"/>
      <c r="F794" s="175"/>
      <c r="G794" s="175"/>
      <c r="H794" s="175"/>
      <c r="I794" s="175"/>
      <c r="J794" s="175"/>
    </row>
    <row r="795" spans="2:10" s="159" customFormat="1">
      <c r="C795" s="8"/>
      <c r="D795" s="8"/>
      <c r="E795" s="8"/>
      <c r="F795" s="175"/>
      <c r="G795" s="175"/>
      <c r="H795" s="175"/>
      <c r="I795" s="175"/>
      <c r="J795" s="175"/>
    </row>
    <row r="796" spans="2:10">
      <c r="H796" s="13"/>
      <c r="I796" s="288" t="s">
        <v>132</v>
      </c>
      <c r="J796" s="288"/>
    </row>
    <row r="797" spans="2:10">
      <c r="F797" s="113"/>
      <c r="G797" s="113"/>
      <c r="H797" s="113"/>
    </row>
    <row r="798" spans="2:10" ht="21" customHeight="1">
      <c r="B798" s="289" t="s">
        <v>126</v>
      </c>
      <c r="C798" s="289"/>
      <c r="D798" s="289"/>
      <c r="E798" s="289"/>
      <c r="F798" s="289"/>
      <c r="G798" s="289"/>
      <c r="H798" s="289"/>
      <c r="I798" s="289"/>
    </row>
    <row r="799" spans="2:10" ht="23.25" customHeight="1">
      <c r="B799" s="289" t="s">
        <v>133</v>
      </c>
      <c r="C799" s="289"/>
      <c r="D799" s="289"/>
      <c r="E799" s="289"/>
      <c r="F799" s="289"/>
      <c r="G799" s="289"/>
      <c r="H799" s="289"/>
      <c r="I799" s="289"/>
    </row>
    <row r="800" spans="2:10" ht="21" customHeight="1">
      <c r="B800" s="289" t="s">
        <v>328</v>
      </c>
      <c r="C800" s="289"/>
      <c r="D800" s="289"/>
      <c r="E800" s="289"/>
      <c r="F800" s="289"/>
      <c r="G800" s="289"/>
      <c r="H800" s="289"/>
      <c r="I800" s="289"/>
    </row>
    <row r="801" spans="2:10" ht="20.25" customHeight="1">
      <c r="B801" s="114"/>
      <c r="C801" s="114"/>
      <c r="D801" s="114"/>
      <c r="E801" s="114"/>
      <c r="F801" s="114"/>
      <c r="G801" s="114"/>
      <c r="H801" s="114"/>
      <c r="I801" s="114"/>
    </row>
    <row r="802" spans="2:10" ht="22.5" customHeight="1">
      <c r="B802" s="283" t="s">
        <v>29</v>
      </c>
      <c r="C802" s="112" t="s">
        <v>30</v>
      </c>
      <c r="D802" s="265" t="s">
        <v>150</v>
      </c>
      <c r="E802" s="266"/>
      <c r="F802" s="266"/>
      <c r="G802" s="266"/>
      <c r="H802" s="266"/>
      <c r="I802" s="267"/>
      <c r="J802" s="12"/>
    </row>
    <row r="803" spans="2:10" ht="21.75" customHeight="1">
      <c r="B803" s="283"/>
      <c r="C803" s="112" t="s">
        <v>31</v>
      </c>
      <c r="D803" s="284">
        <v>104021</v>
      </c>
      <c r="E803" s="284"/>
      <c r="F803" s="284"/>
      <c r="G803" s="284"/>
      <c r="H803" s="284"/>
      <c r="I803" s="284"/>
    </row>
    <row r="804" spans="2:10">
      <c r="B804" s="255"/>
      <c r="C804" s="255"/>
      <c r="D804" s="255"/>
      <c r="E804" s="255"/>
      <c r="F804" s="255"/>
      <c r="G804" s="255"/>
      <c r="H804" s="255"/>
      <c r="I804" s="255"/>
    </row>
    <row r="805" spans="2:10" ht="19.5" customHeight="1">
      <c r="B805" s="283" t="s">
        <v>32</v>
      </c>
      <c r="C805" s="112" t="s">
        <v>30</v>
      </c>
      <c r="D805" s="265" t="s">
        <v>150</v>
      </c>
      <c r="E805" s="266"/>
      <c r="F805" s="266"/>
      <c r="G805" s="266"/>
      <c r="H805" s="266"/>
      <c r="I805" s="267"/>
    </row>
    <row r="806" spans="2:10" ht="18.75" customHeight="1">
      <c r="B806" s="283"/>
      <c r="C806" s="112" t="s">
        <v>31</v>
      </c>
      <c r="D806" s="284">
        <v>104021</v>
      </c>
      <c r="E806" s="284"/>
      <c r="F806" s="284"/>
      <c r="G806" s="284"/>
      <c r="H806" s="284"/>
      <c r="I806" s="284"/>
    </row>
    <row r="807" spans="2:10">
      <c r="B807" s="266"/>
      <c r="C807" s="266"/>
      <c r="D807" s="266"/>
      <c r="E807" s="266"/>
      <c r="F807" s="266"/>
      <c r="G807" s="266"/>
      <c r="H807" s="266"/>
      <c r="I807" s="266"/>
    </row>
    <row r="808" spans="2:10" ht="18.75" customHeight="1">
      <c r="B808" s="283" t="s">
        <v>33</v>
      </c>
      <c r="C808" s="283"/>
      <c r="D808" s="265" t="s">
        <v>150</v>
      </c>
      <c r="E808" s="266"/>
      <c r="F808" s="266"/>
      <c r="G808" s="266"/>
      <c r="H808" s="266"/>
      <c r="I808" s="267"/>
    </row>
    <row r="809" spans="2:10">
      <c r="B809" s="255"/>
      <c r="C809" s="255"/>
      <c r="D809" s="302"/>
      <c r="E809" s="302"/>
      <c r="F809" s="302"/>
      <c r="G809" s="302"/>
      <c r="H809" s="302"/>
    </row>
    <row r="810" spans="2:10">
      <c r="B810" s="283" t="s">
        <v>34</v>
      </c>
      <c r="C810" s="283"/>
      <c r="D810" s="284">
        <v>1006</v>
      </c>
      <c r="E810" s="284"/>
      <c r="F810" s="284"/>
      <c r="G810" s="284"/>
      <c r="H810" s="284"/>
      <c r="I810" s="284"/>
    </row>
    <row r="811" spans="2:10">
      <c r="B811" s="266"/>
      <c r="C811" s="266"/>
      <c r="D811" s="266"/>
      <c r="E811" s="266"/>
      <c r="F811" s="266"/>
      <c r="G811" s="266"/>
      <c r="H811" s="266"/>
      <c r="I811" s="266"/>
    </row>
    <row r="812" spans="2:10">
      <c r="B812" s="286" t="s">
        <v>129</v>
      </c>
      <c r="C812" s="112" t="s">
        <v>37</v>
      </c>
      <c r="D812" s="303" t="s">
        <v>148</v>
      </c>
      <c r="E812" s="304"/>
      <c r="F812" s="304"/>
      <c r="G812" s="304"/>
      <c r="H812" s="304"/>
      <c r="I812" s="305"/>
    </row>
    <row r="813" spans="2:10">
      <c r="B813" s="286"/>
      <c r="C813" s="112" t="s">
        <v>38</v>
      </c>
      <c r="D813" s="303" t="s">
        <v>148</v>
      </c>
      <c r="E813" s="304"/>
      <c r="F813" s="304"/>
      <c r="G813" s="304"/>
      <c r="H813" s="304"/>
      <c r="I813" s="305"/>
    </row>
    <row r="814" spans="2:10">
      <c r="B814" s="286"/>
      <c r="C814" s="112" t="s">
        <v>39</v>
      </c>
      <c r="D814" s="284" t="s">
        <v>149</v>
      </c>
      <c r="E814" s="284"/>
      <c r="F814" s="284"/>
      <c r="G814" s="284"/>
      <c r="H814" s="284"/>
      <c r="I814" s="284"/>
    </row>
    <row r="815" spans="2:10">
      <c r="B815" s="255"/>
      <c r="C815" s="255"/>
      <c r="D815" s="302"/>
      <c r="E815" s="302"/>
      <c r="F815" s="302"/>
      <c r="G815" s="302"/>
      <c r="H815" s="302"/>
    </row>
    <row r="816" spans="2:10" ht="32.25" customHeight="1">
      <c r="B816" s="256" t="s">
        <v>130</v>
      </c>
      <c r="C816" s="112" t="s">
        <v>41</v>
      </c>
      <c r="D816" s="262" t="s">
        <v>151</v>
      </c>
      <c r="E816" s="263"/>
      <c r="F816" s="263"/>
      <c r="G816" s="263"/>
      <c r="H816" s="263"/>
      <c r="I816" s="264"/>
    </row>
    <row r="817" spans="2:10">
      <c r="B817" s="258"/>
      <c r="C817" s="112" t="s">
        <v>42</v>
      </c>
      <c r="D817" s="284">
        <v>1108</v>
      </c>
      <c r="E817" s="284"/>
      <c r="F817" s="284"/>
      <c r="G817" s="284"/>
      <c r="H817" s="284"/>
      <c r="I817" s="284"/>
    </row>
    <row r="818" spans="2:10" ht="22.5" customHeight="1">
      <c r="B818" s="258"/>
      <c r="C818" s="112" t="s">
        <v>43</v>
      </c>
      <c r="D818" s="262" t="s">
        <v>235</v>
      </c>
      <c r="E818" s="263"/>
      <c r="F818" s="263"/>
      <c r="G818" s="263"/>
      <c r="H818" s="263"/>
      <c r="I818" s="264"/>
    </row>
    <row r="819" spans="2:10">
      <c r="B819" s="260"/>
      <c r="C819" s="112" t="s">
        <v>44</v>
      </c>
      <c r="D819" s="284">
        <v>11006</v>
      </c>
      <c r="E819" s="284"/>
      <c r="F819" s="284"/>
      <c r="G819" s="284"/>
      <c r="H819" s="284"/>
      <c r="I819" s="284"/>
    </row>
    <row r="820" spans="2:10">
      <c r="B820" s="255"/>
      <c r="C820" s="255"/>
      <c r="D820" s="302"/>
      <c r="E820" s="302"/>
      <c r="F820" s="302"/>
      <c r="G820" s="302"/>
      <c r="H820" s="302"/>
    </row>
    <row r="821" spans="2:10" ht="22.5" customHeight="1">
      <c r="B821" s="283" t="s">
        <v>131</v>
      </c>
      <c r="C821" s="283"/>
      <c r="D821" s="284" t="s">
        <v>154</v>
      </c>
      <c r="E821" s="284"/>
      <c r="F821" s="284"/>
      <c r="G821" s="284"/>
      <c r="H821" s="284"/>
      <c r="I821" s="284"/>
    </row>
    <row r="822" spans="2:10" ht="22.5" customHeight="1"/>
    <row r="823" spans="2:10" ht="96.75" customHeight="1">
      <c r="B823" s="39"/>
      <c r="C823" s="39"/>
      <c r="D823" s="314" t="s">
        <v>134</v>
      </c>
      <c r="E823" s="315"/>
      <c r="F823" s="314" t="s">
        <v>135</v>
      </c>
      <c r="G823" s="315"/>
      <c r="H823" s="316" t="s">
        <v>136</v>
      </c>
      <c r="I823" s="316" t="s">
        <v>137</v>
      </c>
      <c r="J823" s="316" t="s">
        <v>138</v>
      </c>
    </row>
    <row r="824" spans="2:10" ht="45.75" customHeight="1">
      <c r="B824" s="112" t="s">
        <v>139</v>
      </c>
      <c r="C824" s="116">
        <v>1108</v>
      </c>
      <c r="D824" s="3" t="s">
        <v>2</v>
      </c>
      <c r="E824" s="3" t="s">
        <v>140</v>
      </c>
      <c r="F824" s="3" t="s">
        <v>2</v>
      </c>
      <c r="G824" s="3" t="s">
        <v>140</v>
      </c>
      <c r="H824" s="317"/>
      <c r="I824" s="317"/>
      <c r="J824" s="317"/>
    </row>
    <row r="825" spans="2:10" ht="22.5" customHeight="1">
      <c r="B825" s="112" t="s">
        <v>141</v>
      </c>
      <c r="C825" s="116">
        <v>11004</v>
      </c>
      <c r="D825" s="3">
        <v>1</v>
      </c>
      <c r="E825" s="3">
        <v>2</v>
      </c>
      <c r="F825" s="3">
        <v>3</v>
      </c>
      <c r="G825" s="3">
        <v>4</v>
      </c>
      <c r="H825" s="3">
        <v>5</v>
      </c>
      <c r="I825" s="3">
        <v>6</v>
      </c>
      <c r="J825" s="3">
        <v>7</v>
      </c>
    </row>
    <row r="826" spans="2:10" ht="36" customHeight="1">
      <c r="B826" s="112" t="s">
        <v>142</v>
      </c>
      <c r="C826" s="262" t="s">
        <v>235</v>
      </c>
      <c r="D826" s="263"/>
      <c r="E826" s="263"/>
      <c r="F826" s="263"/>
      <c r="G826" s="263"/>
      <c r="H826" s="263"/>
      <c r="I826" s="263"/>
      <c r="J826" s="264"/>
    </row>
    <row r="827" spans="2:10" ht="49.5" customHeight="1">
      <c r="B827" s="112" t="s">
        <v>143</v>
      </c>
      <c r="C827" s="2" t="s">
        <v>235</v>
      </c>
      <c r="D827" s="40" t="s">
        <v>28</v>
      </c>
      <c r="E827" s="40" t="s">
        <v>28</v>
      </c>
      <c r="F827" s="40" t="s">
        <v>28</v>
      </c>
      <c r="G827" s="11"/>
      <c r="H827" s="40" t="s">
        <v>28</v>
      </c>
      <c r="I827" s="40" t="s">
        <v>28</v>
      </c>
      <c r="J827" s="40" t="s">
        <v>28</v>
      </c>
    </row>
    <row r="828" spans="2:10" ht="37.5" customHeight="1">
      <c r="B828" s="112" t="s">
        <v>144</v>
      </c>
      <c r="C828" s="115" t="s">
        <v>169</v>
      </c>
      <c r="D828" s="40" t="s">
        <v>28</v>
      </c>
      <c r="E828" s="40" t="s">
        <v>28</v>
      </c>
      <c r="F828" s="40" t="s">
        <v>28</v>
      </c>
      <c r="G828" s="40" t="s">
        <v>27</v>
      </c>
      <c r="H828" s="40" t="s">
        <v>28</v>
      </c>
      <c r="I828" s="40" t="s">
        <v>28</v>
      </c>
      <c r="J828" s="40" t="s">
        <v>28</v>
      </c>
    </row>
    <row r="829" spans="2:10" ht="40.5" customHeight="1">
      <c r="B829" s="2" t="s">
        <v>145</v>
      </c>
      <c r="C829" s="2" t="s">
        <v>183</v>
      </c>
      <c r="D829" s="40" t="s">
        <v>28</v>
      </c>
      <c r="E829" s="40" t="s">
        <v>28</v>
      </c>
      <c r="F829" s="40" t="s">
        <v>28</v>
      </c>
      <c r="G829" s="11"/>
      <c r="H829" s="40" t="s">
        <v>28</v>
      </c>
      <c r="I829" s="40" t="s">
        <v>28</v>
      </c>
      <c r="J829" s="40" t="s">
        <v>28</v>
      </c>
    </row>
    <row r="830" spans="2:10" ht="33" customHeight="1">
      <c r="B830" s="312" t="s">
        <v>146</v>
      </c>
      <c r="C830" s="312"/>
      <c r="D830" s="39"/>
      <c r="E830" s="39"/>
      <c r="F830" s="39"/>
      <c r="G830" s="39"/>
      <c r="H830" s="39"/>
      <c r="I830" s="39"/>
      <c r="J830" s="39"/>
    </row>
    <row r="831" spans="2:10" ht="58.5" customHeight="1">
      <c r="B831" s="313" t="s">
        <v>147</v>
      </c>
      <c r="C831" s="313"/>
      <c r="D831" s="44"/>
      <c r="E831" s="138">
        <v>14663.96</v>
      </c>
      <c r="F831" s="44"/>
      <c r="G831" s="138">
        <v>14663.96</v>
      </c>
      <c r="H831" s="138">
        <v>14663.96</v>
      </c>
      <c r="I831" s="44">
        <f>G831-H831</f>
        <v>0</v>
      </c>
      <c r="J831" s="11"/>
    </row>
    <row r="832" spans="2:10" s="159" customFormat="1" ht="19.5" customHeight="1">
      <c r="B832" s="213"/>
      <c r="C832" s="213"/>
      <c r="D832" s="90"/>
      <c r="E832" s="212"/>
      <c r="F832" s="90"/>
      <c r="G832" s="212"/>
      <c r="H832" s="212"/>
      <c r="I832" s="90"/>
      <c r="J832" s="91"/>
    </row>
    <row r="833" spans="2:10" s="159" customFormat="1" ht="19.5" customHeight="1">
      <c r="B833" s="213"/>
      <c r="C833" s="213"/>
      <c r="D833" s="90"/>
      <c r="E833" s="212"/>
      <c r="F833" s="90"/>
      <c r="G833" s="212"/>
      <c r="H833" s="212"/>
      <c r="I833" s="90"/>
      <c r="J833" s="91"/>
    </row>
    <row r="834" spans="2:10" s="159" customFormat="1" ht="19.5" customHeight="1">
      <c r="B834" s="213"/>
      <c r="C834" s="213"/>
      <c r="D834" s="90"/>
      <c r="E834" s="212"/>
      <c r="F834" s="90"/>
      <c r="G834" s="212"/>
      <c r="H834" s="212"/>
      <c r="I834" s="90"/>
      <c r="J834" s="91"/>
    </row>
    <row r="835" spans="2:10">
      <c r="B835" s="161" t="s">
        <v>330</v>
      </c>
      <c r="C835" s="301" t="s">
        <v>70</v>
      </c>
      <c r="D835" s="301"/>
      <c r="E835" s="301"/>
      <c r="F835" s="252" t="s">
        <v>71</v>
      </c>
      <c r="G835" s="252"/>
      <c r="H835" s="254" t="s">
        <v>155</v>
      </c>
      <c r="I835" s="254"/>
      <c r="J835" s="254"/>
    </row>
    <row r="836" spans="2:10">
      <c r="C836" s="8"/>
      <c r="D836" s="8"/>
      <c r="E836" s="1"/>
      <c r="F836" s="252" t="s">
        <v>72</v>
      </c>
      <c r="G836" s="252"/>
      <c r="H836" s="252" t="s">
        <v>73</v>
      </c>
      <c r="I836" s="252"/>
      <c r="J836" s="252"/>
    </row>
    <row r="837" spans="2:10">
      <c r="B837" s="111" t="s">
        <v>74</v>
      </c>
      <c r="D837" s="8"/>
      <c r="E837" s="8"/>
      <c r="F837" s="8"/>
      <c r="G837" s="8"/>
    </row>
    <row r="838" spans="2:10" ht="16.5" customHeight="1">
      <c r="C838" s="301" t="s">
        <v>75</v>
      </c>
      <c r="D838" s="301"/>
      <c r="E838" s="301"/>
      <c r="F838" s="252" t="s">
        <v>71</v>
      </c>
      <c r="G838" s="252"/>
      <c r="H838" s="254" t="s">
        <v>242</v>
      </c>
      <c r="I838" s="254"/>
      <c r="J838" s="254"/>
    </row>
    <row r="839" spans="2:10">
      <c r="C839" s="8"/>
      <c r="D839" s="8"/>
      <c r="E839" s="8"/>
      <c r="F839" s="252" t="s">
        <v>72</v>
      </c>
      <c r="G839" s="252"/>
      <c r="H839" s="252" t="s">
        <v>73</v>
      </c>
      <c r="I839" s="252"/>
      <c r="J839" s="252"/>
    </row>
    <row r="840" spans="2:10" s="159" customFormat="1">
      <c r="C840" s="8"/>
      <c r="D840" s="8"/>
      <c r="E840" s="8"/>
      <c r="F840" s="175"/>
      <c r="G840" s="175"/>
      <c r="H840" s="175"/>
      <c r="I840" s="175"/>
      <c r="J840" s="175"/>
    </row>
    <row r="841" spans="2:10">
      <c r="H841" s="13"/>
      <c r="I841" s="288" t="s">
        <v>132</v>
      </c>
      <c r="J841" s="288"/>
    </row>
    <row r="842" spans="2:10">
      <c r="H842" s="13"/>
      <c r="I842" s="148"/>
      <c r="J842" s="148"/>
    </row>
    <row r="843" spans="2:10">
      <c r="B843" s="289" t="s">
        <v>126</v>
      </c>
      <c r="C843" s="289"/>
      <c r="D843" s="289"/>
      <c r="E843" s="289"/>
      <c r="F843" s="289"/>
      <c r="G843" s="289"/>
      <c r="H843" s="289"/>
      <c r="I843" s="289"/>
    </row>
    <row r="844" spans="2:10">
      <c r="B844" s="289" t="s">
        <v>133</v>
      </c>
      <c r="C844" s="289"/>
      <c r="D844" s="289"/>
      <c r="E844" s="289"/>
      <c r="F844" s="289"/>
      <c r="G844" s="289"/>
      <c r="H844" s="289"/>
      <c r="I844" s="289"/>
    </row>
    <row r="845" spans="2:10">
      <c r="B845" s="289" t="s">
        <v>328</v>
      </c>
      <c r="C845" s="289"/>
      <c r="D845" s="289"/>
      <c r="E845" s="289"/>
      <c r="F845" s="289"/>
      <c r="G845" s="289"/>
      <c r="H845" s="289"/>
      <c r="I845" s="289"/>
    </row>
    <row r="846" spans="2:10">
      <c r="B846" s="149"/>
      <c r="C846" s="149"/>
      <c r="D846" s="149"/>
      <c r="E846" s="149"/>
      <c r="F846" s="149"/>
      <c r="G846" s="149"/>
      <c r="H846" s="149"/>
      <c r="I846" s="149"/>
    </row>
    <row r="847" spans="2:10">
      <c r="J847" s="12"/>
    </row>
    <row r="848" spans="2:10" ht="16.5" customHeight="1">
      <c r="B848" s="283" t="s">
        <v>29</v>
      </c>
      <c r="C848" s="147" t="s">
        <v>30</v>
      </c>
      <c r="D848" s="265" t="s">
        <v>150</v>
      </c>
      <c r="E848" s="266"/>
      <c r="F848" s="266"/>
      <c r="G848" s="266"/>
      <c r="H848" s="266"/>
      <c r="I848" s="267"/>
      <c r="J848" s="12"/>
    </row>
    <row r="849" spans="2:10">
      <c r="B849" s="283"/>
      <c r="C849" s="147" t="s">
        <v>31</v>
      </c>
      <c r="D849" s="284">
        <v>104021</v>
      </c>
      <c r="E849" s="284"/>
      <c r="F849" s="284"/>
      <c r="G849" s="284"/>
      <c r="H849" s="284"/>
      <c r="I849" s="284"/>
    </row>
    <row r="850" spans="2:10">
      <c r="B850" s="255"/>
      <c r="C850" s="255"/>
      <c r="D850" s="255"/>
      <c r="E850" s="255"/>
      <c r="F850" s="255"/>
      <c r="G850" s="255"/>
      <c r="H850" s="255"/>
      <c r="I850" s="255"/>
    </row>
    <row r="851" spans="2:10">
      <c r="B851" s="283" t="s">
        <v>32</v>
      </c>
      <c r="C851" s="147" t="s">
        <v>30</v>
      </c>
      <c r="D851" s="265" t="s">
        <v>150</v>
      </c>
      <c r="E851" s="266"/>
      <c r="F851" s="266"/>
      <c r="G851" s="266"/>
      <c r="H851" s="266"/>
      <c r="I851" s="267"/>
    </row>
    <row r="852" spans="2:10">
      <c r="B852" s="283"/>
      <c r="C852" s="147" t="s">
        <v>31</v>
      </c>
      <c r="D852" s="284">
        <v>104021</v>
      </c>
      <c r="E852" s="284"/>
      <c r="F852" s="284"/>
      <c r="G852" s="284"/>
      <c r="H852" s="284"/>
      <c r="I852" s="284"/>
    </row>
    <row r="853" spans="2:10">
      <c r="B853" s="266"/>
      <c r="C853" s="266"/>
      <c r="D853" s="266"/>
      <c r="E853" s="266"/>
      <c r="F853" s="266"/>
      <c r="G853" s="266"/>
      <c r="H853" s="266"/>
      <c r="I853" s="266"/>
    </row>
    <row r="854" spans="2:10">
      <c r="B854" s="283" t="s">
        <v>33</v>
      </c>
      <c r="C854" s="283"/>
      <c r="D854" s="265" t="s">
        <v>150</v>
      </c>
      <c r="E854" s="266"/>
      <c r="F854" s="266"/>
      <c r="G854" s="266"/>
      <c r="H854" s="266"/>
      <c r="I854" s="267"/>
    </row>
    <row r="855" spans="2:10">
      <c r="B855" s="255"/>
      <c r="C855" s="255"/>
      <c r="D855" s="302"/>
      <c r="E855" s="302"/>
      <c r="F855" s="302"/>
      <c r="G855" s="302"/>
      <c r="H855" s="302"/>
    </row>
    <row r="856" spans="2:10">
      <c r="B856" s="283" t="s">
        <v>34</v>
      </c>
      <c r="C856" s="283"/>
      <c r="D856" s="284">
        <v>1006</v>
      </c>
      <c r="E856" s="284"/>
      <c r="F856" s="284"/>
      <c r="G856" s="284"/>
      <c r="H856" s="284"/>
      <c r="I856" s="284"/>
    </row>
    <row r="857" spans="2:10">
      <c r="B857" s="266"/>
      <c r="C857" s="266"/>
      <c r="D857" s="266"/>
      <c r="E857" s="266"/>
      <c r="F857" s="266"/>
      <c r="G857" s="266"/>
      <c r="H857" s="266"/>
      <c r="I857" s="266"/>
    </row>
    <row r="858" spans="2:10">
      <c r="B858" s="286" t="s">
        <v>129</v>
      </c>
      <c r="C858" s="147" t="s">
        <v>37</v>
      </c>
      <c r="D858" s="303" t="s">
        <v>148</v>
      </c>
      <c r="E858" s="304"/>
      <c r="F858" s="304"/>
      <c r="G858" s="304"/>
      <c r="H858" s="304"/>
      <c r="I858" s="305"/>
    </row>
    <row r="859" spans="2:10">
      <c r="B859" s="286"/>
      <c r="C859" s="147" t="s">
        <v>38</v>
      </c>
      <c r="D859" s="303" t="s">
        <v>148</v>
      </c>
      <c r="E859" s="304"/>
      <c r="F859" s="304"/>
      <c r="G859" s="304"/>
      <c r="H859" s="304"/>
      <c r="I859" s="305"/>
    </row>
    <row r="860" spans="2:10">
      <c r="B860" s="286"/>
      <c r="C860" s="147" t="s">
        <v>39</v>
      </c>
      <c r="D860" s="284" t="s">
        <v>149</v>
      </c>
      <c r="E860" s="284"/>
      <c r="F860" s="284"/>
      <c r="G860" s="284"/>
      <c r="H860" s="284"/>
      <c r="I860" s="284"/>
    </row>
    <row r="861" spans="2:10">
      <c r="B861" s="255"/>
      <c r="C861" s="255"/>
      <c r="D861" s="302"/>
      <c r="E861" s="302"/>
      <c r="F861" s="302"/>
      <c r="G861" s="302"/>
      <c r="H861" s="302"/>
    </row>
    <row r="862" spans="2:10" ht="16.5" customHeight="1">
      <c r="B862" s="256" t="s">
        <v>130</v>
      </c>
      <c r="C862" s="147" t="s">
        <v>41</v>
      </c>
      <c r="D862" s="262" t="s">
        <v>151</v>
      </c>
      <c r="E862" s="263"/>
      <c r="F862" s="263"/>
      <c r="G862" s="263"/>
      <c r="H862" s="263"/>
      <c r="I862" s="264"/>
    </row>
    <row r="863" spans="2:10">
      <c r="B863" s="258"/>
      <c r="C863" s="147" t="s">
        <v>42</v>
      </c>
      <c r="D863" s="284">
        <v>1108</v>
      </c>
      <c r="E863" s="284"/>
      <c r="F863" s="284"/>
      <c r="G863" s="284"/>
      <c r="H863" s="284"/>
      <c r="I863" s="284"/>
    </row>
    <row r="864" spans="2:10" ht="36.75" customHeight="1">
      <c r="B864" s="258"/>
      <c r="C864" s="147" t="s">
        <v>43</v>
      </c>
      <c r="D864" s="262" t="s">
        <v>263</v>
      </c>
      <c r="E864" s="263"/>
      <c r="F864" s="263"/>
      <c r="G864" s="263"/>
      <c r="H864" s="263"/>
      <c r="I864" s="264"/>
      <c r="J864" s="152"/>
    </row>
    <row r="865" spans="2:10">
      <c r="B865" s="260"/>
      <c r="C865" s="147" t="s">
        <v>44</v>
      </c>
      <c r="D865" s="284">
        <v>11008</v>
      </c>
      <c r="E865" s="284"/>
      <c r="F865" s="284"/>
      <c r="G865" s="284"/>
      <c r="H865" s="284"/>
      <c r="I865" s="284"/>
    </row>
    <row r="866" spans="2:10">
      <c r="B866" s="255"/>
      <c r="C866" s="255"/>
      <c r="D866" s="302"/>
      <c r="E866" s="302"/>
      <c r="F866" s="302"/>
      <c r="G866" s="302"/>
      <c r="H866" s="302"/>
    </row>
    <row r="867" spans="2:10">
      <c r="B867" s="283" t="s">
        <v>131</v>
      </c>
      <c r="C867" s="283"/>
      <c r="D867" s="284" t="s">
        <v>154</v>
      </c>
      <c r="E867" s="284"/>
      <c r="F867" s="284"/>
      <c r="G867" s="284"/>
      <c r="H867" s="284"/>
      <c r="I867" s="284"/>
    </row>
    <row r="869" spans="2:10" ht="58.5" customHeight="1">
      <c r="B869" s="39"/>
      <c r="C869" s="39"/>
      <c r="D869" s="314" t="s">
        <v>134</v>
      </c>
      <c r="E869" s="315"/>
      <c r="F869" s="314" t="s">
        <v>135</v>
      </c>
      <c r="G869" s="315"/>
      <c r="H869" s="316" t="s">
        <v>136</v>
      </c>
      <c r="I869" s="316" t="s">
        <v>137</v>
      </c>
      <c r="J869" s="316" t="s">
        <v>138</v>
      </c>
    </row>
    <row r="870" spans="2:10" ht="27">
      <c r="B870" s="147" t="s">
        <v>139</v>
      </c>
      <c r="C870" s="190">
        <v>1108</v>
      </c>
      <c r="D870" s="3" t="s">
        <v>2</v>
      </c>
      <c r="E870" s="3" t="s">
        <v>140</v>
      </c>
      <c r="F870" s="3" t="s">
        <v>2</v>
      </c>
      <c r="G870" s="3" t="s">
        <v>140</v>
      </c>
      <c r="H870" s="317"/>
      <c r="I870" s="317"/>
      <c r="J870" s="317"/>
    </row>
    <row r="871" spans="2:10">
      <c r="B871" s="147" t="s">
        <v>141</v>
      </c>
      <c r="C871" s="190">
        <v>11008</v>
      </c>
      <c r="D871" s="3">
        <v>1</v>
      </c>
      <c r="E871" s="3">
        <v>2</v>
      </c>
      <c r="F871" s="3">
        <v>3</v>
      </c>
      <c r="G871" s="3">
        <v>4</v>
      </c>
      <c r="H871" s="3">
        <v>5</v>
      </c>
      <c r="I871" s="3">
        <v>6</v>
      </c>
      <c r="J871" s="3">
        <v>7</v>
      </c>
    </row>
    <row r="872" spans="2:10">
      <c r="B872" s="147" t="s">
        <v>142</v>
      </c>
      <c r="C872" s="262" t="s">
        <v>263</v>
      </c>
      <c r="D872" s="263"/>
      <c r="E872" s="263"/>
      <c r="F872" s="263"/>
      <c r="G872" s="263"/>
      <c r="H872" s="263"/>
      <c r="I872" s="263"/>
      <c r="J872" s="264"/>
    </row>
    <row r="873" spans="2:10" ht="264">
      <c r="B873" s="127" t="s">
        <v>143</v>
      </c>
      <c r="C873" s="127" t="s">
        <v>269</v>
      </c>
      <c r="D873" s="127"/>
      <c r="E873" s="127" t="s">
        <v>28</v>
      </c>
      <c r="F873" s="127" t="s">
        <v>28</v>
      </c>
      <c r="G873" s="127"/>
      <c r="H873" s="127" t="s">
        <v>28</v>
      </c>
      <c r="I873" s="127" t="s">
        <v>28</v>
      </c>
      <c r="J873" s="40" t="s">
        <v>28</v>
      </c>
    </row>
    <row r="874" spans="2:10" ht="33">
      <c r="B874" s="127" t="s">
        <v>144</v>
      </c>
      <c r="C874" s="127" t="s">
        <v>169</v>
      </c>
      <c r="D874" s="127" t="s">
        <v>28</v>
      </c>
      <c r="E874" s="127" t="s">
        <v>28</v>
      </c>
      <c r="F874" s="127" t="s">
        <v>28</v>
      </c>
      <c r="G874" s="127" t="s">
        <v>27</v>
      </c>
      <c r="H874" s="127" t="s">
        <v>28</v>
      </c>
      <c r="I874" s="127" t="s">
        <v>28</v>
      </c>
      <c r="J874" s="40" t="s">
        <v>28</v>
      </c>
    </row>
    <row r="875" spans="2:10" ht="49.5">
      <c r="B875" s="127" t="s">
        <v>311</v>
      </c>
      <c r="C875" s="127" t="s">
        <v>237</v>
      </c>
      <c r="D875" s="127" t="s">
        <v>28</v>
      </c>
      <c r="E875" s="127" t="s">
        <v>28</v>
      </c>
      <c r="F875" s="127" t="s">
        <v>28</v>
      </c>
      <c r="G875" s="127"/>
      <c r="H875" s="127" t="s">
        <v>28</v>
      </c>
      <c r="I875" s="127" t="s">
        <v>28</v>
      </c>
      <c r="J875" s="40" t="s">
        <v>28</v>
      </c>
    </row>
    <row r="876" spans="2:10" s="159" customFormat="1">
      <c r="B876" s="127" t="s">
        <v>146</v>
      </c>
      <c r="C876" s="127"/>
      <c r="D876" s="127"/>
      <c r="E876" s="127"/>
      <c r="F876" s="127"/>
      <c r="G876" s="127"/>
      <c r="H876" s="127"/>
      <c r="I876" s="127"/>
      <c r="J876" s="243"/>
    </row>
    <row r="877" spans="2:10" ht="42" customHeight="1">
      <c r="B877" s="341" t="s">
        <v>331</v>
      </c>
      <c r="C877" s="341"/>
      <c r="D877" s="127"/>
      <c r="E877" s="133">
        <v>1</v>
      </c>
      <c r="F877" s="127"/>
      <c r="G877" s="133">
        <v>1</v>
      </c>
      <c r="H877" s="133">
        <v>1</v>
      </c>
      <c r="I877" s="133">
        <f>G877-H877</f>
        <v>0</v>
      </c>
      <c r="J877" s="250"/>
    </row>
    <row r="878" spans="2:10" ht="69.75" customHeight="1">
      <c r="B878" s="313" t="s">
        <v>147</v>
      </c>
      <c r="C878" s="313"/>
      <c r="D878" s="195"/>
      <c r="E878" s="195">
        <v>214606.6</v>
      </c>
      <c r="F878" s="195"/>
      <c r="G878" s="195">
        <v>214606.6</v>
      </c>
      <c r="H878" s="195">
        <v>26215.16</v>
      </c>
      <c r="I878" s="195">
        <f>G878-H878</f>
        <v>188391.44</v>
      </c>
      <c r="J878" s="250" t="s">
        <v>348</v>
      </c>
    </row>
    <row r="879" spans="2:10">
      <c r="D879" s="153"/>
      <c r="F879" s="154"/>
    </row>
    <row r="880" spans="2:10" s="159" customFormat="1">
      <c r="D880" s="156"/>
      <c r="F880" s="156"/>
    </row>
    <row r="881" spans="2:10" s="159" customFormat="1">
      <c r="D881" s="156"/>
      <c r="F881" s="156"/>
    </row>
    <row r="882" spans="2:10">
      <c r="B882" s="161" t="s">
        <v>330</v>
      </c>
      <c r="C882" s="301" t="s">
        <v>70</v>
      </c>
      <c r="D882" s="301"/>
      <c r="E882" s="301"/>
      <c r="F882" s="252" t="s">
        <v>71</v>
      </c>
      <c r="G882" s="252"/>
      <c r="H882" s="254" t="s">
        <v>155</v>
      </c>
      <c r="I882" s="254"/>
      <c r="J882" s="254"/>
    </row>
    <row r="883" spans="2:10">
      <c r="C883" s="8"/>
      <c r="D883" s="8"/>
      <c r="E883" s="1"/>
      <c r="F883" s="252" t="s">
        <v>72</v>
      </c>
      <c r="G883" s="252"/>
      <c r="H883" s="252" t="s">
        <v>73</v>
      </c>
      <c r="I883" s="252"/>
      <c r="J883" s="252"/>
    </row>
    <row r="884" spans="2:10">
      <c r="B884" s="146" t="s">
        <v>74</v>
      </c>
      <c r="D884" s="8"/>
      <c r="E884" s="8"/>
      <c r="F884" s="8"/>
      <c r="G884" s="8"/>
      <c r="J884" s="167"/>
    </row>
    <row r="885" spans="2:10" ht="16.5" customHeight="1">
      <c r="C885" s="301" t="s">
        <v>75</v>
      </c>
      <c r="D885" s="301"/>
      <c r="E885" s="301"/>
      <c r="F885" s="252" t="s">
        <v>71</v>
      </c>
      <c r="G885" s="252"/>
      <c r="H885" s="254" t="s">
        <v>242</v>
      </c>
      <c r="I885" s="254"/>
      <c r="J885" s="254"/>
    </row>
    <row r="886" spans="2:10">
      <c r="C886" s="8"/>
      <c r="D886" s="8"/>
      <c r="E886" s="8"/>
      <c r="F886" s="252" t="s">
        <v>72</v>
      </c>
      <c r="G886" s="252"/>
      <c r="H886" s="252" t="s">
        <v>73</v>
      </c>
      <c r="I886" s="252"/>
      <c r="J886" s="252"/>
    </row>
    <row r="889" spans="2:10" s="159" customFormat="1"/>
    <row r="890" spans="2:10" s="159" customFormat="1"/>
    <row r="891" spans="2:10" s="159" customFormat="1"/>
    <row r="892" spans="2:10" s="159" customFormat="1"/>
    <row r="893" spans="2:10">
      <c r="H893" s="13"/>
      <c r="I893" s="288" t="s">
        <v>132</v>
      </c>
      <c r="J893" s="288"/>
    </row>
    <row r="894" spans="2:10">
      <c r="H894" s="13"/>
      <c r="I894" s="148"/>
      <c r="J894" s="148"/>
    </row>
    <row r="895" spans="2:10">
      <c r="B895" s="289" t="s">
        <v>126</v>
      </c>
      <c r="C895" s="289"/>
      <c r="D895" s="289"/>
      <c r="E895" s="289"/>
      <c r="F895" s="289"/>
      <c r="G895" s="289"/>
      <c r="H895" s="289"/>
      <c r="I895" s="289"/>
    </row>
    <row r="896" spans="2:10">
      <c r="B896" s="289" t="s">
        <v>133</v>
      </c>
      <c r="C896" s="289"/>
      <c r="D896" s="289"/>
      <c r="E896" s="289"/>
      <c r="F896" s="289"/>
      <c r="G896" s="289"/>
      <c r="H896" s="289"/>
      <c r="I896" s="289"/>
    </row>
    <row r="897" spans="2:10">
      <c r="B897" s="289" t="s">
        <v>328</v>
      </c>
      <c r="C897" s="289"/>
      <c r="D897" s="289"/>
      <c r="E897" s="289"/>
      <c r="F897" s="289"/>
      <c r="G897" s="289"/>
      <c r="H897" s="289"/>
      <c r="I897" s="289"/>
    </row>
    <row r="898" spans="2:10">
      <c r="J898" s="12"/>
    </row>
    <row r="899" spans="2:10" ht="16.5" customHeight="1">
      <c r="B899" s="283" t="s">
        <v>29</v>
      </c>
      <c r="C899" s="147" t="s">
        <v>30</v>
      </c>
      <c r="D899" s="265" t="s">
        <v>150</v>
      </c>
      <c r="E899" s="266"/>
      <c r="F899" s="266"/>
      <c r="G899" s="266"/>
      <c r="H899" s="266"/>
      <c r="I899" s="267"/>
      <c r="J899" s="12"/>
    </row>
    <row r="900" spans="2:10">
      <c r="B900" s="283"/>
      <c r="C900" s="147" t="s">
        <v>31</v>
      </c>
      <c r="D900" s="284">
        <v>104021</v>
      </c>
      <c r="E900" s="284"/>
      <c r="F900" s="284"/>
      <c r="G900" s="284"/>
      <c r="H900" s="284"/>
      <c r="I900" s="284"/>
    </row>
    <row r="901" spans="2:10">
      <c r="B901" s="255"/>
      <c r="C901" s="255"/>
      <c r="D901" s="255"/>
      <c r="E901" s="255"/>
      <c r="F901" s="255"/>
      <c r="G901" s="255"/>
      <c r="H901" s="255"/>
      <c r="I901" s="255"/>
    </row>
    <row r="902" spans="2:10">
      <c r="B902" s="283" t="s">
        <v>32</v>
      </c>
      <c r="C902" s="147" t="s">
        <v>30</v>
      </c>
      <c r="D902" s="265" t="s">
        <v>150</v>
      </c>
      <c r="E902" s="266"/>
      <c r="F902" s="266"/>
      <c r="G902" s="266"/>
      <c r="H902" s="266"/>
      <c r="I902" s="267"/>
    </row>
    <row r="903" spans="2:10">
      <c r="B903" s="283"/>
      <c r="C903" s="147" t="s">
        <v>31</v>
      </c>
      <c r="D903" s="284">
        <v>104021</v>
      </c>
      <c r="E903" s="284"/>
      <c r="F903" s="284"/>
      <c r="G903" s="284"/>
      <c r="H903" s="284"/>
      <c r="I903" s="284"/>
    </row>
    <row r="904" spans="2:10">
      <c r="B904" s="266"/>
      <c r="C904" s="266"/>
      <c r="D904" s="266"/>
      <c r="E904" s="266"/>
      <c r="F904" s="266"/>
      <c r="G904" s="266"/>
      <c r="H904" s="266"/>
      <c r="I904" s="266"/>
    </row>
    <row r="905" spans="2:10">
      <c r="B905" s="283" t="s">
        <v>33</v>
      </c>
      <c r="C905" s="283"/>
      <c r="D905" s="265" t="s">
        <v>150</v>
      </c>
      <c r="E905" s="266"/>
      <c r="F905" s="266"/>
      <c r="G905" s="266"/>
      <c r="H905" s="266"/>
      <c r="I905" s="267"/>
    </row>
    <row r="906" spans="2:10">
      <c r="B906" s="255"/>
      <c r="C906" s="255"/>
      <c r="D906" s="302"/>
      <c r="E906" s="302"/>
      <c r="F906" s="302"/>
      <c r="G906" s="302"/>
      <c r="H906" s="302"/>
    </row>
    <row r="907" spans="2:10">
      <c r="B907" s="283" t="s">
        <v>34</v>
      </c>
      <c r="C907" s="283"/>
      <c r="D907" s="284">
        <v>1006</v>
      </c>
      <c r="E907" s="284"/>
      <c r="F907" s="284"/>
      <c r="G907" s="284"/>
      <c r="H907" s="284"/>
      <c r="I907" s="284"/>
    </row>
    <row r="908" spans="2:10">
      <c r="B908" s="266"/>
      <c r="C908" s="266"/>
      <c r="D908" s="266"/>
      <c r="E908" s="266"/>
      <c r="F908" s="266"/>
      <c r="G908" s="266"/>
      <c r="H908" s="266"/>
      <c r="I908" s="266"/>
    </row>
    <row r="909" spans="2:10">
      <c r="B909" s="286" t="s">
        <v>129</v>
      </c>
      <c r="C909" s="147" t="s">
        <v>37</v>
      </c>
      <c r="D909" s="303" t="s">
        <v>148</v>
      </c>
      <c r="E909" s="304"/>
      <c r="F909" s="304"/>
      <c r="G909" s="304"/>
      <c r="H909" s="304"/>
      <c r="I909" s="305"/>
    </row>
    <row r="910" spans="2:10">
      <c r="B910" s="286"/>
      <c r="C910" s="147" t="s">
        <v>38</v>
      </c>
      <c r="D910" s="303" t="s">
        <v>148</v>
      </c>
      <c r="E910" s="304"/>
      <c r="F910" s="304"/>
      <c r="G910" s="304"/>
      <c r="H910" s="304"/>
      <c r="I910" s="305"/>
    </row>
    <row r="911" spans="2:10">
      <c r="B911" s="286"/>
      <c r="C911" s="147" t="s">
        <v>39</v>
      </c>
      <c r="D911" s="284" t="s">
        <v>149</v>
      </c>
      <c r="E911" s="284"/>
      <c r="F911" s="284"/>
      <c r="G911" s="284"/>
      <c r="H911" s="284"/>
      <c r="I911" s="284"/>
    </row>
    <row r="912" spans="2:10">
      <c r="B912" s="255"/>
      <c r="C912" s="255"/>
      <c r="D912" s="302"/>
      <c r="E912" s="302"/>
      <c r="F912" s="302"/>
      <c r="G912" s="302"/>
      <c r="H912" s="302"/>
    </row>
    <row r="913" spans="2:10">
      <c r="B913" s="256" t="s">
        <v>130</v>
      </c>
      <c r="C913" s="147" t="s">
        <v>41</v>
      </c>
      <c r="D913" s="262" t="s">
        <v>236</v>
      </c>
      <c r="E913" s="263"/>
      <c r="F913" s="263"/>
      <c r="G913" s="263"/>
      <c r="H913" s="263"/>
      <c r="I913" s="264"/>
    </row>
    <row r="914" spans="2:10" ht="24" customHeight="1">
      <c r="B914" s="258"/>
      <c r="C914" s="147" t="s">
        <v>42</v>
      </c>
      <c r="D914" s="284">
        <v>1108</v>
      </c>
      <c r="E914" s="284"/>
      <c r="F914" s="284"/>
      <c r="G914" s="284"/>
      <c r="H914" s="284"/>
      <c r="I914" s="284"/>
    </row>
    <row r="915" spans="2:10" ht="40.5" customHeight="1">
      <c r="B915" s="258"/>
      <c r="C915" s="147" t="s">
        <v>43</v>
      </c>
      <c r="D915" s="262" t="s">
        <v>270</v>
      </c>
      <c r="E915" s="342"/>
      <c r="F915" s="342"/>
      <c r="G915" s="342"/>
      <c r="H915" s="342"/>
      <c r="I915" s="343"/>
      <c r="J915" s="155"/>
    </row>
    <row r="916" spans="2:10" ht="27" customHeight="1">
      <c r="B916" s="260"/>
      <c r="C916" s="147" t="s">
        <v>44</v>
      </c>
      <c r="D916" s="344" t="s">
        <v>264</v>
      </c>
      <c r="E916" s="344"/>
      <c r="F916" s="344"/>
      <c r="G916" s="344"/>
      <c r="H916" s="344"/>
      <c r="I916" s="344"/>
    </row>
    <row r="917" spans="2:10">
      <c r="B917" s="255"/>
      <c r="C917" s="255"/>
      <c r="D917" s="302"/>
      <c r="E917" s="302"/>
      <c r="F917" s="302"/>
      <c r="G917" s="302"/>
      <c r="H917" s="302"/>
    </row>
    <row r="918" spans="2:10">
      <c r="B918" s="283" t="s">
        <v>131</v>
      </c>
      <c r="C918" s="283"/>
      <c r="D918" s="284" t="s">
        <v>154</v>
      </c>
      <c r="E918" s="284"/>
      <c r="F918" s="284"/>
      <c r="G918" s="284"/>
      <c r="H918" s="284"/>
      <c r="I918" s="284"/>
    </row>
    <row r="920" spans="2:10" ht="78" customHeight="1">
      <c r="B920" s="39"/>
      <c r="C920" s="39"/>
      <c r="D920" s="314" t="s">
        <v>134</v>
      </c>
      <c r="E920" s="315"/>
      <c r="F920" s="314" t="s">
        <v>135</v>
      </c>
      <c r="G920" s="315"/>
      <c r="H920" s="316" t="s">
        <v>136</v>
      </c>
      <c r="I920" s="316" t="s">
        <v>137</v>
      </c>
      <c r="J920" s="316" t="s">
        <v>138</v>
      </c>
    </row>
    <row r="921" spans="2:10" ht="27">
      <c r="B921" s="147" t="s">
        <v>139</v>
      </c>
      <c r="C921" s="151">
        <v>1108</v>
      </c>
      <c r="D921" s="3" t="s">
        <v>2</v>
      </c>
      <c r="E921" s="3" t="s">
        <v>140</v>
      </c>
      <c r="F921" s="3" t="s">
        <v>2</v>
      </c>
      <c r="G921" s="3" t="s">
        <v>140</v>
      </c>
      <c r="H921" s="317"/>
      <c r="I921" s="317"/>
      <c r="J921" s="317"/>
    </row>
    <row r="922" spans="2:10">
      <c r="B922" s="147" t="s">
        <v>141</v>
      </c>
      <c r="C922" s="151">
        <v>32002</v>
      </c>
      <c r="D922" s="3">
        <v>1</v>
      </c>
      <c r="E922" s="3">
        <v>2</v>
      </c>
      <c r="F922" s="3">
        <v>3</v>
      </c>
      <c r="G922" s="3">
        <v>4</v>
      </c>
      <c r="H922" s="3">
        <v>5</v>
      </c>
      <c r="I922" s="3">
        <v>6</v>
      </c>
      <c r="J922" s="3">
        <v>7</v>
      </c>
    </row>
    <row r="923" spans="2:10" ht="30" customHeight="1">
      <c r="B923" s="147" t="s">
        <v>142</v>
      </c>
      <c r="C923" s="262" t="s">
        <v>270</v>
      </c>
      <c r="D923" s="263"/>
      <c r="E923" s="263"/>
      <c r="F923" s="263"/>
      <c r="G923" s="263"/>
      <c r="H923" s="263"/>
      <c r="I923" s="263"/>
      <c r="J923" s="264"/>
    </row>
    <row r="924" spans="2:10" ht="200.25" customHeight="1">
      <c r="B924" s="147" t="s">
        <v>143</v>
      </c>
      <c r="C924" s="150" t="s">
        <v>265</v>
      </c>
      <c r="D924" s="40" t="s">
        <v>28</v>
      </c>
      <c r="E924" s="40" t="s">
        <v>28</v>
      </c>
      <c r="F924" s="40" t="s">
        <v>28</v>
      </c>
      <c r="G924" s="11"/>
      <c r="H924" s="40" t="s">
        <v>28</v>
      </c>
      <c r="I924" s="40" t="s">
        <v>28</v>
      </c>
      <c r="J924" s="40" t="s">
        <v>28</v>
      </c>
    </row>
    <row r="925" spans="2:10" ht="74.25" customHeight="1">
      <c r="B925" s="147" t="s">
        <v>144</v>
      </c>
      <c r="C925" s="150" t="s">
        <v>266</v>
      </c>
      <c r="D925" s="40" t="s">
        <v>28</v>
      </c>
      <c r="E925" s="40" t="s">
        <v>28</v>
      </c>
      <c r="F925" s="40" t="s">
        <v>28</v>
      </c>
      <c r="G925" s="40" t="s">
        <v>27</v>
      </c>
      <c r="H925" s="40" t="s">
        <v>28</v>
      </c>
      <c r="I925" s="40" t="s">
        <v>28</v>
      </c>
      <c r="J925" s="40" t="s">
        <v>28</v>
      </c>
    </row>
    <row r="926" spans="2:10" ht="30.75" customHeight="1">
      <c r="B926" s="147" t="s">
        <v>268</v>
      </c>
      <c r="C926" s="150" t="s">
        <v>267</v>
      </c>
      <c r="D926" s="40" t="s">
        <v>28</v>
      </c>
      <c r="E926" s="40" t="s">
        <v>28</v>
      </c>
      <c r="F926" s="40" t="s">
        <v>28</v>
      </c>
      <c r="G926" s="11"/>
      <c r="H926" s="40" t="s">
        <v>28</v>
      </c>
      <c r="I926" s="40" t="s">
        <v>28</v>
      </c>
      <c r="J926" s="40" t="s">
        <v>28</v>
      </c>
    </row>
    <row r="927" spans="2:10" ht="19.5" customHeight="1">
      <c r="B927" s="312" t="s">
        <v>146</v>
      </c>
      <c r="C927" s="312"/>
      <c r="D927" s="39"/>
      <c r="E927" s="39"/>
      <c r="F927" s="39"/>
      <c r="G927" s="39"/>
      <c r="H927" s="39"/>
      <c r="I927" s="39"/>
      <c r="J927" s="39"/>
    </row>
    <row r="928" spans="2:10" s="159" customFormat="1" ht="45.75" customHeight="1">
      <c r="B928" s="310" t="s">
        <v>312</v>
      </c>
      <c r="C928" s="311"/>
      <c r="D928" s="47">
        <v>100</v>
      </c>
      <c r="E928" s="47"/>
      <c r="F928" s="47">
        <v>100</v>
      </c>
      <c r="G928" s="47"/>
      <c r="H928" s="191"/>
      <c r="I928" s="191"/>
      <c r="J928" s="191"/>
    </row>
    <row r="929" spans="2:10" ht="120.75" customHeight="1">
      <c r="B929" s="313" t="s">
        <v>147</v>
      </c>
      <c r="C929" s="313"/>
      <c r="D929" s="195">
        <v>829516.80000000005</v>
      </c>
      <c r="E929" s="195"/>
      <c r="F929" s="195">
        <v>829516.80000000005</v>
      </c>
      <c r="G929" s="195"/>
      <c r="H929" s="44"/>
      <c r="I929" s="195">
        <f>G929-H929</f>
        <v>0</v>
      </c>
      <c r="J929" s="223"/>
    </row>
    <row r="930" spans="2:10">
      <c r="D930" s="156"/>
      <c r="E930" s="209"/>
      <c r="F930" s="156"/>
    </row>
    <row r="931" spans="2:10" s="159" customFormat="1">
      <c r="D931" s="156"/>
      <c r="E931" s="209"/>
      <c r="F931" s="156"/>
    </row>
    <row r="932" spans="2:10" s="159" customFormat="1">
      <c r="D932" s="156"/>
      <c r="E932" s="209"/>
      <c r="F932" s="156"/>
    </row>
    <row r="933" spans="2:10">
      <c r="B933" s="161" t="s">
        <v>330</v>
      </c>
      <c r="C933" s="301" t="s">
        <v>70</v>
      </c>
      <c r="D933" s="301"/>
      <c r="E933" s="301"/>
      <c r="F933" s="252" t="s">
        <v>71</v>
      </c>
      <c r="G933" s="252"/>
      <c r="H933" s="254" t="s">
        <v>155</v>
      </c>
      <c r="I933" s="254"/>
      <c r="J933" s="254"/>
    </row>
    <row r="934" spans="2:10">
      <c r="C934" s="8"/>
      <c r="D934" s="8"/>
      <c r="E934" s="1"/>
      <c r="F934" s="252" t="s">
        <v>72</v>
      </c>
      <c r="G934" s="252"/>
      <c r="H934" s="252" t="s">
        <v>73</v>
      </c>
      <c r="I934" s="252"/>
      <c r="J934" s="252"/>
    </row>
    <row r="935" spans="2:10">
      <c r="B935" s="146" t="s">
        <v>74</v>
      </c>
      <c r="D935" s="8"/>
      <c r="E935" s="8"/>
      <c r="F935" s="8"/>
      <c r="G935" s="8"/>
    </row>
    <row r="936" spans="2:10" ht="16.5" customHeight="1">
      <c r="C936" s="301" t="s">
        <v>75</v>
      </c>
      <c r="D936" s="301"/>
      <c r="E936" s="301"/>
      <c r="F936" s="252" t="s">
        <v>71</v>
      </c>
      <c r="G936" s="252"/>
      <c r="H936" s="254" t="s">
        <v>242</v>
      </c>
      <c r="I936" s="254"/>
      <c r="J936" s="254"/>
    </row>
    <row r="937" spans="2:10">
      <c r="C937" s="8"/>
      <c r="D937" s="8"/>
      <c r="E937" s="8"/>
      <c r="F937" s="252" t="s">
        <v>72</v>
      </c>
      <c r="G937" s="252"/>
      <c r="H937" s="252" t="s">
        <v>73</v>
      </c>
      <c r="I937" s="252"/>
      <c r="J937" s="252"/>
    </row>
  </sheetData>
  <mergeCells count="996">
    <mergeCell ref="C933:E933"/>
    <mergeCell ref="F933:G933"/>
    <mergeCell ref="H933:J933"/>
    <mergeCell ref="F934:G934"/>
    <mergeCell ref="H934:J934"/>
    <mergeCell ref="C936:E936"/>
    <mergeCell ref="F936:G936"/>
    <mergeCell ref="H936:J936"/>
    <mergeCell ref="F937:G937"/>
    <mergeCell ref="H937:J937"/>
    <mergeCell ref="B912:H912"/>
    <mergeCell ref="B913:B916"/>
    <mergeCell ref="D913:I913"/>
    <mergeCell ref="D914:I914"/>
    <mergeCell ref="D915:I915"/>
    <mergeCell ref="D916:I916"/>
    <mergeCell ref="B917:H917"/>
    <mergeCell ref="B918:C918"/>
    <mergeCell ref="D918:I918"/>
    <mergeCell ref="D920:E920"/>
    <mergeCell ref="F920:G920"/>
    <mergeCell ref="H920:H921"/>
    <mergeCell ref="I920:I921"/>
    <mergeCell ref="J920:J921"/>
    <mergeCell ref="C923:J923"/>
    <mergeCell ref="B927:C927"/>
    <mergeCell ref="B929:C929"/>
    <mergeCell ref="B897:I897"/>
    <mergeCell ref="B899:B900"/>
    <mergeCell ref="D899:I899"/>
    <mergeCell ref="D900:I900"/>
    <mergeCell ref="B901:I901"/>
    <mergeCell ref="B902:B903"/>
    <mergeCell ref="D902:I902"/>
    <mergeCell ref="D903:I903"/>
    <mergeCell ref="B904:I904"/>
    <mergeCell ref="B905:C905"/>
    <mergeCell ref="D905:I905"/>
    <mergeCell ref="B906:H906"/>
    <mergeCell ref="B907:C907"/>
    <mergeCell ref="D907:I907"/>
    <mergeCell ref="B908:I908"/>
    <mergeCell ref="B909:B911"/>
    <mergeCell ref="D909:I909"/>
    <mergeCell ref="D910:I910"/>
    <mergeCell ref="D911:I911"/>
    <mergeCell ref="C872:J872"/>
    <mergeCell ref="B878:C878"/>
    <mergeCell ref="C882:E882"/>
    <mergeCell ref="F882:G882"/>
    <mergeCell ref="H882:J882"/>
    <mergeCell ref="F883:G883"/>
    <mergeCell ref="H883:J883"/>
    <mergeCell ref="C885:E885"/>
    <mergeCell ref="F885:G885"/>
    <mergeCell ref="H885:J885"/>
    <mergeCell ref="F886:G886"/>
    <mergeCell ref="H886:J886"/>
    <mergeCell ref="I893:J893"/>
    <mergeCell ref="B895:I895"/>
    <mergeCell ref="B896:I896"/>
    <mergeCell ref="B877:C877"/>
    <mergeCell ref="B857:I857"/>
    <mergeCell ref="B858:B860"/>
    <mergeCell ref="D858:I858"/>
    <mergeCell ref="D859:I859"/>
    <mergeCell ref="D860:I860"/>
    <mergeCell ref="B861:H861"/>
    <mergeCell ref="B862:B865"/>
    <mergeCell ref="D862:I862"/>
    <mergeCell ref="D863:I863"/>
    <mergeCell ref="D864:I864"/>
    <mergeCell ref="D865:I865"/>
    <mergeCell ref="B866:H866"/>
    <mergeCell ref="B867:C867"/>
    <mergeCell ref="D867:I867"/>
    <mergeCell ref="D869:E869"/>
    <mergeCell ref="F869:G869"/>
    <mergeCell ref="H869:H870"/>
    <mergeCell ref="I869:I870"/>
    <mergeCell ref="I841:J841"/>
    <mergeCell ref="B843:I843"/>
    <mergeCell ref="B844:I844"/>
    <mergeCell ref="B845:I845"/>
    <mergeCell ref="B848:B849"/>
    <mergeCell ref="D848:I848"/>
    <mergeCell ref="D849:I849"/>
    <mergeCell ref="B850:I850"/>
    <mergeCell ref="B851:B852"/>
    <mergeCell ref="D851:I851"/>
    <mergeCell ref="D852:I852"/>
    <mergeCell ref="B853:I853"/>
    <mergeCell ref="B854:C854"/>
    <mergeCell ref="D854:I854"/>
    <mergeCell ref="B855:H855"/>
    <mergeCell ref="B856:C856"/>
    <mergeCell ref="D856:I856"/>
    <mergeCell ref="J869:J870"/>
    <mergeCell ref="H179:H180"/>
    <mergeCell ref="I179:I180"/>
    <mergeCell ref="D712:I712"/>
    <mergeCell ref="D713:I713"/>
    <mergeCell ref="B714:I714"/>
    <mergeCell ref="B715:C715"/>
    <mergeCell ref="D715:I715"/>
    <mergeCell ref="F201:G201"/>
    <mergeCell ref="H201:J201"/>
    <mergeCell ref="C200:E200"/>
    <mergeCell ref="F200:G200"/>
    <mergeCell ref="H200:J200"/>
    <mergeCell ref="C734:J734"/>
    <mergeCell ref="B738:C738"/>
    <mergeCell ref="B739:C739"/>
    <mergeCell ref="B740:C740"/>
    <mergeCell ref="C744:E744"/>
    <mergeCell ref="F744:G744"/>
    <mergeCell ref="H744:J744"/>
    <mergeCell ref="B716:H716"/>
    <mergeCell ref="B717:C717"/>
    <mergeCell ref="D717:I717"/>
    <mergeCell ref="C197:E197"/>
    <mergeCell ref="F197:G197"/>
    <mergeCell ref="H197:J197"/>
    <mergeCell ref="F198:G198"/>
    <mergeCell ref="H198:J198"/>
    <mergeCell ref="B186:C186"/>
    <mergeCell ref="I731:I732"/>
    <mergeCell ref="J731:J732"/>
    <mergeCell ref="B187:C187"/>
    <mergeCell ref="B188:C188"/>
    <mergeCell ref="D710:I710"/>
    <mergeCell ref="B711:I711"/>
    <mergeCell ref="B712:B713"/>
    <mergeCell ref="B429:B432"/>
    <mergeCell ref="D429:I429"/>
    <mergeCell ref="D430:I430"/>
    <mergeCell ref="D431:I431"/>
    <mergeCell ref="D432:I432"/>
    <mergeCell ref="B261:I261"/>
    <mergeCell ref="B262:C262"/>
    <mergeCell ref="B398:C398"/>
    <mergeCell ref="B399:C399"/>
    <mergeCell ref="B400:C400"/>
    <mergeCell ref="C404:E404"/>
    <mergeCell ref="F404:G404"/>
    <mergeCell ref="C747:E747"/>
    <mergeCell ref="F747:G747"/>
    <mergeCell ref="H747:J747"/>
    <mergeCell ref="F748:G748"/>
    <mergeCell ref="H748:J748"/>
    <mergeCell ref="F731:G731"/>
    <mergeCell ref="H731:H732"/>
    <mergeCell ref="C393:J393"/>
    <mergeCell ref="B397:C397"/>
    <mergeCell ref="F745:G745"/>
    <mergeCell ref="I703:J703"/>
    <mergeCell ref="C407:E407"/>
    <mergeCell ref="F407:G407"/>
    <mergeCell ref="H407:J407"/>
    <mergeCell ref="F408:G408"/>
    <mergeCell ref="H408:J408"/>
    <mergeCell ref="B705:I705"/>
    <mergeCell ref="B706:I706"/>
    <mergeCell ref="H404:J404"/>
    <mergeCell ref="F405:G405"/>
    <mergeCell ref="H405:J405"/>
    <mergeCell ref="B707:I707"/>
    <mergeCell ref="B709:B710"/>
    <mergeCell ref="D709:I709"/>
    <mergeCell ref="B160:I160"/>
    <mergeCell ref="B161:B162"/>
    <mergeCell ref="D161:I161"/>
    <mergeCell ref="D162:I162"/>
    <mergeCell ref="B163:I163"/>
    <mergeCell ref="B164:C164"/>
    <mergeCell ref="D164:I164"/>
    <mergeCell ref="B165:H165"/>
    <mergeCell ref="B166:C166"/>
    <mergeCell ref="D166:I166"/>
    <mergeCell ref="B167:I167"/>
    <mergeCell ref="B168:B170"/>
    <mergeCell ref="D168:I168"/>
    <mergeCell ref="D169:I169"/>
    <mergeCell ref="D170:I170"/>
    <mergeCell ref="B171:H171"/>
    <mergeCell ref="B172:B175"/>
    <mergeCell ref="D172:I172"/>
    <mergeCell ref="D173:I173"/>
    <mergeCell ref="D174:I174"/>
    <mergeCell ref="D175:I175"/>
    <mergeCell ref="J179:J180"/>
    <mergeCell ref="C182:J182"/>
    <mergeCell ref="B193:C193"/>
    <mergeCell ref="D256:I256"/>
    <mergeCell ref="D257:I257"/>
    <mergeCell ref="B258:I258"/>
    <mergeCell ref="B259:B260"/>
    <mergeCell ref="D259:I259"/>
    <mergeCell ref="D260:I260"/>
    <mergeCell ref="J232:J233"/>
    <mergeCell ref="B217:H217"/>
    <mergeCell ref="B218:C218"/>
    <mergeCell ref="D218:I218"/>
    <mergeCell ref="B219:I219"/>
    <mergeCell ref="B220:B222"/>
    <mergeCell ref="D220:I220"/>
    <mergeCell ref="D221:I221"/>
    <mergeCell ref="D222:I222"/>
    <mergeCell ref="B223:H223"/>
    <mergeCell ref="B224:B227"/>
    <mergeCell ref="D224:I224"/>
    <mergeCell ref="D225:I225"/>
    <mergeCell ref="D226:I226"/>
    <mergeCell ref="D227:I227"/>
    <mergeCell ref="C247:E247"/>
    <mergeCell ref="F247:G247"/>
    <mergeCell ref="H247:J247"/>
    <mergeCell ref="F248:G248"/>
    <mergeCell ref="H248:J248"/>
    <mergeCell ref="B296:C296"/>
    <mergeCell ref="B263:H263"/>
    <mergeCell ref="H745:J745"/>
    <mergeCell ref="B718:I718"/>
    <mergeCell ref="B719:B721"/>
    <mergeCell ref="D719:I719"/>
    <mergeCell ref="D720:I720"/>
    <mergeCell ref="D721:I721"/>
    <mergeCell ref="B722:H722"/>
    <mergeCell ref="B723:B726"/>
    <mergeCell ref="D723:I723"/>
    <mergeCell ref="D724:I724"/>
    <mergeCell ref="D725:I725"/>
    <mergeCell ref="D726:I726"/>
    <mergeCell ref="B727:H727"/>
    <mergeCell ref="B728:C728"/>
    <mergeCell ref="D728:I728"/>
    <mergeCell ref="D731:E731"/>
    <mergeCell ref="B264:C264"/>
    <mergeCell ref="I232:I233"/>
    <mergeCell ref="C235:J235"/>
    <mergeCell ref="B239:C239"/>
    <mergeCell ref="B240:C240"/>
    <mergeCell ref="C244:E244"/>
    <mergeCell ref="F244:G244"/>
    <mergeCell ref="H244:J244"/>
    <mergeCell ref="F245:G245"/>
    <mergeCell ref="H245:J245"/>
    <mergeCell ref="D232:E232"/>
    <mergeCell ref="F232:G232"/>
    <mergeCell ref="D264:I264"/>
    <mergeCell ref="B265:I265"/>
    <mergeCell ref="B266:B268"/>
    <mergeCell ref="D266:I266"/>
    <mergeCell ref="D267:I267"/>
    <mergeCell ref="B256:B257"/>
    <mergeCell ref="D390:E390"/>
    <mergeCell ref="F390:G390"/>
    <mergeCell ref="B297:C297"/>
    <mergeCell ref="B298:C298"/>
    <mergeCell ref="B299:C299"/>
    <mergeCell ref="B300:C300"/>
    <mergeCell ref="B301:C301"/>
    <mergeCell ref="B302:C302"/>
    <mergeCell ref="B303:C303"/>
    <mergeCell ref="H312:J312"/>
    <mergeCell ref="B285:C285"/>
    <mergeCell ref="B286:C286"/>
    <mergeCell ref="B287:C287"/>
    <mergeCell ref="B288:C288"/>
    <mergeCell ref="B289:C289"/>
    <mergeCell ref="B290:C290"/>
    <mergeCell ref="F309:G309"/>
    <mergeCell ref="J390:J391"/>
    <mergeCell ref="B228:H228"/>
    <mergeCell ref="B229:C229"/>
    <mergeCell ref="D229:I229"/>
    <mergeCell ref="H390:H391"/>
    <mergeCell ref="I390:I391"/>
    <mergeCell ref="B375:C375"/>
    <mergeCell ref="D375:I375"/>
    <mergeCell ref="B376:H376"/>
    <mergeCell ref="B377:C377"/>
    <mergeCell ref="D377:I377"/>
    <mergeCell ref="B378:I378"/>
    <mergeCell ref="B379:B381"/>
    <mergeCell ref="D379:I379"/>
    <mergeCell ref="D380:I380"/>
    <mergeCell ref="B388:C388"/>
    <mergeCell ref="D388:I388"/>
    <mergeCell ref="B253:I253"/>
    <mergeCell ref="B254:I254"/>
    <mergeCell ref="B284:C284"/>
    <mergeCell ref="B304:C304"/>
    <mergeCell ref="C308:E308"/>
    <mergeCell ref="F308:G308"/>
    <mergeCell ref="H308:J308"/>
    <mergeCell ref="B291:C291"/>
    <mergeCell ref="C780:J780"/>
    <mergeCell ref="B784:C784"/>
    <mergeCell ref="B785:C785"/>
    <mergeCell ref="C789:E789"/>
    <mergeCell ref="F789:G789"/>
    <mergeCell ref="H789:J789"/>
    <mergeCell ref="F777:G777"/>
    <mergeCell ref="H777:H778"/>
    <mergeCell ref="I777:I778"/>
    <mergeCell ref="D777:E777"/>
    <mergeCell ref="I750:J750"/>
    <mergeCell ref="B752:I752"/>
    <mergeCell ref="B753:I753"/>
    <mergeCell ref="B754:I754"/>
    <mergeCell ref="B756:B757"/>
    <mergeCell ref="D756:I756"/>
    <mergeCell ref="D757:I757"/>
    <mergeCell ref="B758:I758"/>
    <mergeCell ref="B759:B760"/>
    <mergeCell ref="D759:I759"/>
    <mergeCell ref="D760:I760"/>
    <mergeCell ref="B761:I761"/>
    <mergeCell ref="F790:G790"/>
    <mergeCell ref="H790:J790"/>
    <mergeCell ref="C792:E792"/>
    <mergeCell ref="F792:G792"/>
    <mergeCell ref="H792:J792"/>
    <mergeCell ref="F793:G793"/>
    <mergeCell ref="H793:J793"/>
    <mergeCell ref="B764:C764"/>
    <mergeCell ref="D764:I764"/>
    <mergeCell ref="B765:I765"/>
    <mergeCell ref="B766:B768"/>
    <mergeCell ref="D766:I766"/>
    <mergeCell ref="D767:I767"/>
    <mergeCell ref="D768:I768"/>
    <mergeCell ref="B769:H769"/>
    <mergeCell ref="B770:B773"/>
    <mergeCell ref="D770:I770"/>
    <mergeCell ref="D771:I771"/>
    <mergeCell ref="D772:I772"/>
    <mergeCell ref="D773:I773"/>
    <mergeCell ref="B774:H774"/>
    <mergeCell ref="B775:C775"/>
    <mergeCell ref="D775:I775"/>
    <mergeCell ref="B762:C762"/>
    <mergeCell ref="D762:I762"/>
    <mergeCell ref="B763:H763"/>
    <mergeCell ref="J777:J778"/>
    <mergeCell ref="B7:B8"/>
    <mergeCell ref="D7:I7"/>
    <mergeCell ref="D8:I8"/>
    <mergeCell ref="B9:I9"/>
    <mergeCell ref="B10:B11"/>
    <mergeCell ref="D10:I10"/>
    <mergeCell ref="D11:I11"/>
    <mergeCell ref="B12:I12"/>
    <mergeCell ref="B13:C13"/>
    <mergeCell ref="D13:I13"/>
    <mergeCell ref="B25:H25"/>
    <mergeCell ref="B26:C26"/>
    <mergeCell ref="D26:I26"/>
    <mergeCell ref="D29:E29"/>
    <mergeCell ref="F29:G29"/>
    <mergeCell ref="H29:H30"/>
    <mergeCell ref="I29:I30"/>
    <mergeCell ref="F52:G52"/>
    <mergeCell ref="H52:J52"/>
    <mergeCell ref="B44:C44"/>
    <mergeCell ref="I1:J1"/>
    <mergeCell ref="B3:I3"/>
    <mergeCell ref="B4:I4"/>
    <mergeCell ref="B5:I5"/>
    <mergeCell ref="B21:B24"/>
    <mergeCell ref="D21:I21"/>
    <mergeCell ref="D22:I22"/>
    <mergeCell ref="D23:I23"/>
    <mergeCell ref="D24:I24"/>
    <mergeCell ref="B14:H14"/>
    <mergeCell ref="B15:C15"/>
    <mergeCell ref="D15:I15"/>
    <mergeCell ref="B16:I16"/>
    <mergeCell ref="B17:B19"/>
    <mergeCell ref="D17:I17"/>
    <mergeCell ref="D18:I18"/>
    <mergeCell ref="D19:I19"/>
    <mergeCell ref="B20:H20"/>
    <mergeCell ref="C54:E54"/>
    <mergeCell ref="F54:G54"/>
    <mergeCell ref="H54:J54"/>
    <mergeCell ref="F55:G55"/>
    <mergeCell ref="H55:J55"/>
    <mergeCell ref="J29:J30"/>
    <mergeCell ref="C32:J32"/>
    <mergeCell ref="B36:C36"/>
    <mergeCell ref="B37:C37"/>
    <mergeCell ref="B38:C38"/>
    <mergeCell ref="B47:C47"/>
    <mergeCell ref="C51:E51"/>
    <mergeCell ref="F51:G51"/>
    <mergeCell ref="H51:J51"/>
    <mergeCell ref="B39:C39"/>
    <mergeCell ref="B40:C40"/>
    <mergeCell ref="B41:C41"/>
    <mergeCell ref="B42:C42"/>
    <mergeCell ref="B43:C43"/>
    <mergeCell ref="B45:C45"/>
    <mergeCell ref="B46:C46"/>
    <mergeCell ref="B68:I68"/>
    <mergeCell ref="B69:C69"/>
    <mergeCell ref="D69:I69"/>
    <mergeCell ref="B70:H70"/>
    <mergeCell ref="B71:C71"/>
    <mergeCell ref="D71:I71"/>
    <mergeCell ref="B72:I72"/>
    <mergeCell ref="B73:B75"/>
    <mergeCell ref="D73:I73"/>
    <mergeCell ref="D74:I74"/>
    <mergeCell ref="D75:I75"/>
    <mergeCell ref="I57:J57"/>
    <mergeCell ref="B59:I59"/>
    <mergeCell ref="B60:I60"/>
    <mergeCell ref="B61:I61"/>
    <mergeCell ref="B63:B64"/>
    <mergeCell ref="D63:I63"/>
    <mergeCell ref="D64:I64"/>
    <mergeCell ref="B65:I65"/>
    <mergeCell ref="B66:B67"/>
    <mergeCell ref="D66:I66"/>
    <mergeCell ref="D67:I67"/>
    <mergeCell ref="D84:E84"/>
    <mergeCell ref="F84:G84"/>
    <mergeCell ref="H84:H85"/>
    <mergeCell ref="I84:I85"/>
    <mergeCell ref="J84:J85"/>
    <mergeCell ref="C87:J87"/>
    <mergeCell ref="B91:C91"/>
    <mergeCell ref="B92:C92"/>
    <mergeCell ref="B95:C95"/>
    <mergeCell ref="B76:H76"/>
    <mergeCell ref="B77:B80"/>
    <mergeCell ref="D77:I77"/>
    <mergeCell ref="D78:I78"/>
    <mergeCell ref="D79:I79"/>
    <mergeCell ref="D80:I80"/>
    <mergeCell ref="B81:H81"/>
    <mergeCell ref="B82:C82"/>
    <mergeCell ref="D82:I82"/>
    <mergeCell ref="F105:G105"/>
    <mergeCell ref="H105:J105"/>
    <mergeCell ref="B93:C93"/>
    <mergeCell ref="I106:J106"/>
    <mergeCell ref="B108:I108"/>
    <mergeCell ref="B109:I109"/>
    <mergeCell ref="B110:I110"/>
    <mergeCell ref="B112:B113"/>
    <mergeCell ref="D112:I112"/>
    <mergeCell ref="D113:I113"/>
    <mergeCell ref="B96:C96"/>
    <mergeCell ref="C101:E101"/>
    <mergeCell ref="F101:G101"/>
    <mergeCell ref="H101:J101"/>
    <mergeCell ref="F102:G102"/>
    <mergeCell ref="H102:J102"/>
    <mergeCell ref="C104:E104"/>
    <mergeCell ref="F104:G104"/>
    <mergeCell ref="H104:J104"/>
    <mergeCell ref="B94:C94"/>
    <mergeCell ref="B121:I121"/>
    <mergeCell ref="B122:B124"/>
    <mergeCell ref="D122:I122"/>
    <mergeCell ref="D123:I123"/>
    <mergeCell ref="D124:I124"/>
    <mergeCell ref="B125:H125"/>
    <mergeCell ref="B126:B129"/>
    <mergeCell ref="D126:I126"/>
    <mergeCell ref="D127:I127"/>
    <mergeCell ref="D128:I128"/>
    <mergeCell ref="D129:I129"/>
    <mergeCell ref="B114:I114"/>
    <mergeCell ref="B115:B116"/>
    <mergeCell ref="D115:I115"/>
    <mergeCell ref="D116:I116"/>
    <mergeCell ref="B117:I117"/>
    <mergeCell ref="B118:C118"/>
    <mergeCell ref="D118:I118"/>
    <mergeCell ref="B119:H119"/>
    <mergeCell ref="B120:C120"/>
    <mergeCell ref="D120:I120"/>
    <mergeCell ref="C148:E148"/>
    <mergeCell ref="F148:G148"/>
    <mergeCell ref="H148:J148"/>
    <mergeCell ref="F149:G149"/>
    <mergeCell ref="H149:J149"/>
    <mergeCell ref="B140:C140"/>
    <mergeCell ref="B141:C141"/>
    <mergeCell ref="C145:E145"/>
    <mergeCell ref="F145:G145"/>
    <mergeCell ref="H145:J145"/>
    <mergeCell ref="F146:G146"/>
    <mergeCell ref="H146:J146"/>
    <mergeCell ref="B130:H130"/>
    <mergeCell ref="B131:C131"/>
    <mergeCell ref="D131:I131"/>
    <mergeCell ref="D133:E133"/>
    <mergeCell ref="F133:G133"/>
    <mergeCell ref="H133:H134"/>
    <mergeCell ref="I133:I134"/>
    <mergeCell ref="J133:J134"/>
    <mergeCell ref="C136:J136"/>
    <mergeCell ref="I152:J152"/>
    <mergeCell ref="B154:I154"/>
    <mergeCell ref="B155:I155"/>
    <mergeCell ref="B156:I156"/>
    <mergeCell ref="B158:B159"/>
    <mergeCell ref="D158:I158"/>
    <mergeCell ref="D159:I159"/>
    <mergeCell ref="I250:J250"/>
    <mergeCell ref="B252:I252"/>
    <mergeCell ref="I204:J204"/>
    <mergeCell ref="B206:I206"/>
    <mergeCell ref="B207:I207"/>
    <mergeCell ref="B208:I208"/>
    <mergeCell ref="B210:B211"/>
    <mergeCell ref="D210:I210"/>
    <mergeCell ref="D211:I211"/>
    <mergeCell ref="B212:I212"/>
    <mergeCell ref="B213:B214"/>
    <mergeCell ref="D213:I213"/>
    <mergeCell ref="D214:I214"/>
    <mergeCell ref="B215:I215"/>
    <mergeCell ref="B216:C216"/>
    <mergeCell ref="D216:I216"/>
    <mergeCell ref="B241:C241"/>
    <mergeCell ref="B176:H176"/>
    <mergeCell ref="B177:C177"/>
    <mergeCell ref="D177:I177"/>
    <mergeCell ref="D179:E179"/>
    <mergeCell ref="F179:G179"/>
    <mergeCell ref="H232:H233"/>
    <mergeCell ref="D262:I262"/>
    <mergeCell ref="J277:J278"/>
    <mergeCell ref="C280:J280"/>
    <mergeCell ref="B270:B273"/>
    <mergeCell ref="D270:I270"/>
    <mergeCell ref="D271:I271"/>
    <mergeCell ref="D272:I272"/>
    <mergeCell ref="D273:I273"/>
    <mergeCell ref="B274:H274"/>
    <mergeCell ref="B275:C275"/>
    <mergeCell ref="D275:I275"/>
    <mergeCell ref="D277:E277"/>
    <mergeCell ref="F277:G277"/>
    <mergeCell ref="H277:H278"/>
    <mergeCell ref="I277:I278"/>
    <mergeCell ref="D268:I268"/>
    <mergeCell ref="B269:H269"/>
    <mergeCell ref="B189:C189"/>
    <mergeCell ref="H309:J309"/>
    <mergeCell ref="B292:C292"/>
    <mergeCell ref="B293:C293"/>
    <mergeCell ref="B294:C294"/>
    <mergeCell ref="B295:C295"/>
    <mergeCell ref="C311:E311"/>
    <mergeCell ref="F311:G311"/>
    <mergeCell ref="H311:J311"/>
    <mergeCell ref="F312:G312"/>
    <mergeCell ref="B327:H327"/>
    <mergeCell ref="B328:C328"/>
    <mergeCell ref="D328:I328"/>
    <mergeCell ref="B329:I329"/>
    <mergeCell ref="B330:B332"/>
    <mergeCell ref="D330:I330"/>
    <mergeCell ref="D331:I331"/>
    <mergeCell ref="D332:I332"/>
    <mergeCell ref="I314:J314"/>
    <mergeCell ref="B316:I316"/>
    <mergeCell ref="B317:I317"/>
    <mergeCell ref="B318:I318"/>
    <mergeCell ref="B320:B321"/>
    <mergeCell ref="D320:I320"/>
    <mergeCell ref="D321:I321"/>
    <mergeCell ref="B322:I322"/>
    <mergeCell ref="B323:B324"/>
    <mergeCell ref="D323:I323"/>
    <mergeCell ref="D324:I324"/>
    <mergeCell ref="B325:I325"/>
    <mergeCell ref="B326:C326"/>
    <mergeCell ref="D326:I326"/>
    <mergeCell ref="D341:E341"/>
    <mergeCell ref="F341:G341"/>
    <mergeCell ref="H341:H342"/>
    <mergeCell ref="I341:I342"/>
    <mergeCell ref="J341:J342"/>
    <mergeCell ref="C344:J344"/>
    <mergeCell ref="B348:C348"/>
    <mergeCell ref="B351:C351"/>
    <mergeCell ref="B352:C352"/>
    <mergeCell ref="B333:H333"/>
    <mergeCell ref="B334:B337"/>
    <mergeCell ref="D334:I334"/>
    <mergeCell ref="D335:I335"/>
    <mergeCell ref="D336:I336"/>
    <mergeCell ref="D337:I337"/>
    <mergeCell ref="B338:H338"/>
    <mergeCell ref="B339:C339"/>
    <mergeCell ref="D339:I339"/>
    <mergeCell ref="F361:G361"/>
    <mergeCell ref="H361:J361"/>
    <mergeCell ref="B349:C349"/>
    <mergeCell ref="B350:C350"/>
    <mergeCell ref="I409:J409"/>
    <mergeCell ref="B411:I411"/>
    <mergeCell ref="B412:I412"/>
    <mergeCell ref="B413:I413"/>
    <mergeCell ref="B415:B416"/>
    <mergeCell ref="D415:I415"/>
    <mergeCell ref="D416:I416"/>
    <mergeCell ref="B353:C353"/>
    <mergeCell ref="C357:E357"/>
    <mergeCell ref="F357:G357"/>
    <mergeCell ref="H357:J357"/>
    <mergeCell ref="F358:G358"/>
    <mergeCell ref="H358:J358"/>
    <mergeCell ref="C360:E360"/>
    <mergeCell ref="F360:G360"/>
    <mergeCell ref="H360:J360"/>
    <mergeCell ref="I363:J363"/>
    <mergeCell ref="B365:I365"/>
    <mergeCell ref="B366:I366"/>
    <mergeCell ref="B367:I367"/>
    <mergeCell ref="B369:B370"/>
    <mergeCell ref="D369:I369"/>
    <mergeCell ref="D370:I370"/>
    <mergeCell ref="B371:I371"/>
    <mergeCell ref="B372:B373"/>
    <mergeCell ref="D372:I372"/>
    <mergeCell ref="D373:I373"/>
    <mergeCell ref="B374:I374"/>
    <mergeCell ref="B417:I417"/>
    <mergeCell ref="D381:I381"/>
    <mergeCell ref="B382:H382"/>
    <mergeCell ref="B383:B386"/>
    <mergeCell ref="D383:I383"/>
    <mergeCell ref="D384:I384"/>
    <mergeCell ref="D385:I385"/>
    <mergeCell ref="D386:I386"/>
    <mergeCell ref="B387:H387"/>
    <mergeCell ref="B418:B419"/>
    <mergeCell ref="D418:I418"/>
    <mergeCell ref="D419:I419"/>
    <mergeCell ref="B420:I420"/>
    <mergeCell ref="B421:C421"/>
    <mergeCell ref="D421:I421"/>
    <mergeCell ref="B422:H422"/>
    <mergeCell ref="B423:C423"/>
    <mergeCell ref="D423:I423"/>
    <mergeCell ref="B428:H428"/>
    <mergeCell ref="B424:I424"/>
    <mergeCell ref="B425:B427"/>
    <mergeCell ref="D425:I425"/>
    <mergeCell ref="D426:I426"/>
    <mergeCell ref="D427:I427"/>
    <mergeCell ref="C454:E454"/>
    <mergeCell ref="F454:G454"/>
    <mergeCell ref="H454:J454"/>
    <mergeCell ref="B433:H433"/>
    <mergeCell ref="B434:C434"/>
    <mergeCell ref="D434:I434"/>
    <mergeCell ref="D436:E436"/>
    <mergeCell ref="F436:G436"/>
    <mergeCell ref="H436:H437"/>
    <mergeCell ref="I436:I437"/>
    <mergeCell ref="J436:J437"/>
    <mergeCell ref="C439:J439"/>
    <mergeCell ref="F455:G455"/>
    <mergeCell ref="H455:J455"/>
    <mergeCell ref="B445:C445"/>
    <mergeCell ref="I457:J457"/>
    <mergeCell ref="B443:C443"/>
    <mergeCell ref="B444:C444"/>
    <mergeCell ref="B447:C447"/>
    <mergeCell ref="C451:E451"/>
    <mergeCell ref="F451:G451"/>
    <mergeCell ref="H451:J451"/>
    <mergeCell ref="F452:G452"/>
    <mergeCell ref="H452:J452"/>
    <mergeCell ref="B446:C446"/>
    <mergeCell ref="B468:I468"/>
    <mergeCell ref="B469:C469"/>
    <mergeCell ref="D469:I469"/>
    <mergeCell ref="B470:H470"/>
    <mergeCell ref="B471:C471"/>
    <mergeCell ref="D471:I471"/>
    <mergeCell ref="B472:I472"/>
    <mergeCell ref="B473:B475"/>
    <mergeCell ref="D473:I473"/>
    <mergeCell ref="D474:I474"/>
    <mergeCell ref="D475:I475"/>
    <mergeCell ref="B459:I459"/>
    <mergeCell ref="B460:I460"/>
    <mergeCell ref="B461:I461"/>
    <mergeCell ref="B463:B464"/>
    <mergeCell ref="D463:I463"/>
    <mergeCell ref="D464:I464"/>
    <mergeCell ref="B465:I465"/>
    <mergeCell ref="B466:B467"/>
    <mergeCell ref="D466:I466"/>
    <mergeCell ref="D467:I467"/>
    <mergeCell ref="D484:E484"/>
    <mergeCell ref="F484:G484"/>
    <mergeCell ref="H484:H485"/>
    <mergeCell ref="I484:I485"/>
    <mergeCell ref="J484:J485"/>
    <mergeCell ref="C487:J487"/>
    <mergeCell ref="B491:C491"/>
    <mergeCell ref="B494:C494"/>
    <mergeCell ref="B476:H476"/>
    <mergeCell ref="B477:B480"/>
    <mergeCell ref="D477:I477"/>
    <mergeCell ref="D478:I478"/>
    <mergeCell ref="D479:I479"/>
    <mergeCell ref="D480:I480"/>
    <mergeCell ref="B481:H481"/>
    <mergeCell ref="B482:C482"/>
    <mergeCell ref="D482:I482"/>
    <mergeCell ref="F503:G503"/>
    <mergeCell ref="H503:J503"/>
    <mergeCell ref="B492:C492"/>
    <mergeCell ref="B493:C493"/>
    <mergeCell ref="B495:C495"/>
    <mergeCell ref="C499:E499"/>
    <mergeCell ref="F499:G499"/>
    <mergeCell ref="H499:J499"/>
    <mergeCell ref="F500:G500"/>
    <mergeCell ref="H500:J500"/>
    <mergeCell ref="C502:E502"/>
    <mergeCell ref="F502:G502"/>
    <mergeCell ref="H502:J502"/>
    <mergeCell ref="I510:J510"/>
    <mergeCell ref="B512:I512"/>
    <mergeCell ref="B513:I513"/>
    <mergeCell ref="B514:I514"/>
    <mergeCell ref="B516:B517"/>
    <mergeCell ref="D516:I516"/>
    <mergeCell ref="D517:I517"/>
    <mergeCell ref="B518:I518"/>
    <mergeCell ref="B519:B520"/>
    <mergeCell ref="D519:I519"/>
    <mergeCell ref="D520:I520"/>
    <mergeCell ref="B529:H529"/>
    <mergeCell ref="B530:B533"/>
    <mergeCell ref="D530:I530"/>
    <mergeCell ref="D531:I531"/>
    <mergeCell ref="D532:I532"/>
    <mergeCell ref="D533:I533"/>
    <mergeCell ref="B534:H534"/>
    <mergeCell ref="B535:C535"/>
    <mergeCell ref="D535:I535"/>
    <mergeCell ref="B521:I521"/>
    <mergeCell ref="B522:C522"/>
    <mergeCell ref="D522:I522"/>
    <mergeCell ref="B523:H523"/>
    <mergeCell ref="B524:C524"/>
    <mergeCell ref="D524:I524"/>
    <mergeCell ref="B525:I525"/>
    <mergeCell ref="B526:B528"/>
    <mergeCell ref="D526:I526"/>
    <mergeCell ref="D527:I527"/>
    <mergeCell ref="D528:I528"/>
    <mergeCell ref="C553:E553"/>
    <mergeCell ref="F553:G553"/>
    <mergeCell ref="H553:J553"/>
    <mergeCell ref="F554:G554"/>
    <mergeCell ref="H554:J554"/>
    <mergeCell ref="C556:E556"/>
    <mergeCell ref="F556:G556"/>
    <mergeCell ref="H556:J556"/>
    <mergeCell ref="F557:G557"/>
    <mergeCell ref="H557:J557"/>
    <mergeCell ref="D537:E537"/>
    <mergeCell ref="F537:G537"/>
    <mergeCell ref="H537:H538"/>
    <mergeCell ref="I537:I538"/>
    <mergeCell ref="J537:J538"/>
    <mergeCell ref="C540:J540"/>
    <mergeCell ref="B544:C544"/>
    <mergeCell ref="B548:C548"/>
    <mergeCell ref="B549:C549"/>
    <mergeCell ref="B545:C545"/>
    <mergeCell ref="B546:C546"/>
    <mergeCell ref="B547:C547"/>
    <mergeCell ref="I558:J558"/>
    <mergeCell ref="B560:I560"/>
    <mergeCell ref="B561:I561"/>
    <mergeCell ref="B562:I562"/>
    <mergeCell ref="B564:B565"/>
    <mergeCell ref="D564:I564"/>
    <mergeCell ref="D565:I565"/>
    <mergeCell ref="B573:I573"/>
    <mergeCell ref="B574:B576"/>
    <mergeCell ref="D574:I574"/>
    <mergeCell ref="D575:I575"/>
    <mergeCell ref="D576:I576"/>
    <mergeCell ref="B577:H577"/>
    <mergeCell ref="B578:B581"/>
    <mergeCell ref="D578:I578"/>
    <mergeCell ref="D579:I579"/>
    <mergeCell ref="D580:I580"/>
    <mergeCell ref="D581:I581"/>
    <mergeCell ref="B566:I566"/>
    <mergeCell ref="B567:B568"/>
    <mergeCell ref="D567:I567"/>
    <mergeCell ref="D568:I568"/>
    <mergeCell ref="B569:I569"/>
    <mergeCell ref="B570:C570"/>
    <mergeCell ref="D570:I570"/>
    <mergeCell ref="B571:H571"/>
    <mergeCell ref="B572:C572"/>
    <mergeCell ref="D572:I572"/>
    <mergeCell ref="B592:C592"/>
    <mergeCell ref="B593:C593"/>
    <mergeCell ref="B594:C594"/>
    <mergeCell ref="B595:C595"/>
    <mergeCell ref="B597:C597"/>
    <mergeCell ref="B598:C598"/>
    <mergeCell ref="C602:E602"/>
    <mergeCell ref="F602:G602"/>
    <mergeCell ref="H602:J602"/>
    <mergeCell ref="B596:C596"/>
    <mergeCell ref="B582:H582"/>
    <mergeCell ref="B583:C583"/>
    <mergeCell ref="D583:I583"/>
    <mergeCell ref="D585:E585"/>
    <mergeCell ref="F585:G585"/>
    <mergeCell ref="H585:H586"/>
    <mergeCell ref="I585:I586"/>
    <mergeCell ref="J585:J586"/>
    <mergeCell ref="C588:J588"/>
    <mergeCell ref="B614:B615"/>
    <mergeCell ref="D614:I614"/>
    <mergeCell ref="D615:I615"/>
    <mergeCell ref="B616:I616"/>
    <mergeCell ref="B617:B618"/>
    <mergeCell ref="D617:I617"/>
    <mergeCell ref="D618:I618"/>
    <mergeCell ref="B619:I619"/>
    <mergeCell ref="B620:C620"/>
    <mergeCell ref="D620:I620"/>
    <mergeCell ref="I607:J607"/>
    <mergeCell ref="B609:I609"/>
    <mergeCell ref="B610:I610"/>
    <mergeCell ref="B611:I611"/>
    <mergeCell ref="F603:G603"/>
    <mergeCell ref="H603:J603"/>
    <mergeCell ref="C605:E605"/>
    <mergeCell ref="F605:G605"/>
    <mergeCell ref="H605:J605"/>
    <mergeCell ref="F606:G606"/>
    <mergeCell ref="H606:J606"/>
    <mergeCell ref="B628:B631"/>
    <mergeCell ref="D628:I628"/>
    <mergeCell ref="D629:I629"/>
    <mergeCell ref="D630:I630"/>
    <mergeCell ref="D631:I631"/>
    <mergeCell ref="B632:H632"/>
    <mergeCell ref="B633:C633"/>
    <mergeCell ref="D633:I633"/>
    <mergeCell ref="D635:E635"/>
    <mergeCell ref="F635:G635"/>
    <mergeCell ref="H635:H636"/>
    <mergeCell ref="I635:I636"/>
    <mergeCell ref="B621:H621"/>
    <mergeCell ref="B622:C622"/>
    <mergeCell ref="D622:I622"/>
    <mergeCell ref="B623:I623"/>
    <mergeCell ref="B624:B626"/>
    <mergeCell ref="D624:I624"/>
    <mergeCell ref="D625:I625"/>
    <mergeCell ref="D626:I626"/>
    <mergeCell ref="B627:H627"/>
    <mergeCell ref="D671:I671"/>
    <mergeCell ref="D672:I672"/>
    <mergeCell ref="B673:H673"/>
    <mergeCell ref="J635:J636"/>
    <mergeCell ref="C638:J638"/>
    <mergeCell ref="B642:C642"/>
    <mergeCell ref="B643:C643"/>
    <mergeCell ref="B644:C644"/>
    <mergeCell ref="C648:E648"/>
    <mergeCell ref="F648:G648"/>
    <mergeCell ref="H648:J648"/>
    <mergeCell ref="F649:G649"/>
    <mergeCell ref="H649:J649"/>
    <mergeCell ref="C651:E651"/>
    <mergeCell ref="F651:G651"/>
    <mergeCell ref="H651:J651"/>
    <mergeCell ref="F652:G652"/>
    <mergeCell ref="H652:J652"/>
    <mergeCell ref="I654:J654"/>
    <mergeCell ref="B656:I656"/>
    <mergeCell ref="B657:I657"/>
    <mergeCell ref="B658:I658"/>
    <mergeCell ref="B689:C689"/>
    <mergeCell ref="B690:C690"/>
    <mergeCell ref="B691:C691"/>
    <mergeCell ref="C695:E695"/>
    <mergeCell ref="F695:G695"/>
    <mergeCell ref="H695:J695"/>
    <mergeCell ref="F696:G696"/>
    <mergeCell ref="H696:J696"/>
    <mergeCell ref="B660:B661"/>
    <mergeCell ref="D660:I660"/>
    <mergeCell ref="D661:I661"/>
    <mergeCell ref="B662:I662"/>
    <mergeCell ref="B663:B664"/>
    <mergeCell ref="D663:I663"/>
    <mergeCell ref="D664:I664"/>
    <mergeCell ref="B665:I665"/>
    <mergeCell ref="B666:C666"/>
    <mergeCell ref="D666:I666"/>
    <mergeCell ref="B667:H667"/>
    <mergeCell ref="B668:C668"/>
    <mergeCell ref="D668:I668"/>
    <mergeCell ref="B669:I669"/>
    <mergeCell ref="B670:B672"/>
    <mergeCell ref="D670:I670"/>
    <mergeCell ref="D817:I817"/>
    <mergeCell ref="D812:I812"/>
    <mergeCell ref="D813:I813"/>
    <mergeCell ref="D814:I814"/>
    <mergeCell ref="B815:H815"/>
    <mergeCell ref="B674:B677"/>
    <mergeCell ref="D674:I674"/>
    <mergeCell ref="D675:I675"/>
    <mergeCell ref="D676:I676"/>
    <mergeCell ref="D677:I677"/>
    <mergeCell ref="B678:H678"/>
    <mergeCell ref="B679:C679"/>
    <mergeCell ref="D679:I679"/>
    <mergeCell ref="D681:E681"/>
    <mergeCell ref="F681:G681"/>
    <mergeCell ref="H681:H682"/>
    <mergeCell ref="I681:I682"/>
    <mergeCell ref="C698:E698"/>
    <mergeCell ref="F698:G698"/>
    <mergeCell ref="H698:J698"/>
    <mergeCell ref="F699:G699"/>
    <mergeCell ref="H699:J699"/>
    <mergeCell ref="J681:J682"/>
    <mergeCell ref="C684:J684"/>
    <mergeCell ref="D818:I818"/>
    <mergeCell ref="D819:I819"/>
    <mergeCell ref="B820:H820"/>
    <mergeCell ref="B821:C821"/>
    <mergeCell ref="D821:I821"/>
    <mergeCell ref="J823:J824"/>
    <mergeCell ref="I796:J796"/>
    <mergeCell ref="B798:I798"/>
    <mergeCell ref="B799:I799"/>
    <mergeCell ref="B800:I800"/>
    <mergeCell ref="B802:B803"/>
    <mergeCell ref="D802:I802"/>
    <mergeCell ref="D803:I803"/>
    <mergeCell ref="B804:I804"/>
    <mergeCell ref="B805:B806"/>
    <mergeCell ref="D805:I805"/>
    <mergeCell ref="D806:I806"/>
    <mergeCell ref="B807:I807"/>
    <mergeCell ref="B808:C808"/>
    <mergeCell ref="D808:I808"/>
    <mergeCell ref="B809:H809"/>
    <mergeCell ref="B810:C810"/>
    <mergeCell ref="D810:I810"/>
    <mergeCell ref="D816:I816"/>
    <mergeCell ref="B190:C190"/>
    <mergeCell ref="B191:C191"/>
    <mergeCell ref="B928:C928"/>
    <mergeCell ref="B192:C192"/>
    <mergeCell ref="C826:J826"/>
    <mergeCell ref="B830:C830"/>
    <mergeCell ref="B831:C831"/>
    <mergeCell ref="C835:E835"/>
    <mergeCell ref="F835:G835"/>
    <mergeCell ref="H835:J835"/>
    <mergeCell ref="F836:G836"/>
    <mergeCell ref="H836:J836"/>
    <mergeCell ref="C838:E838"/>
    <mergeCell ref="F838:G838"/>
    <mergeCell ref="H838:J838"/>
    <mergeCell ref="F839:G839"/>
    <mergeCell ref="H839:J839"/>
    <mergeCell ref="B811:I811"/>
    <mergeCell ref="B812:B814"/>
    <mergeCell ref="B816:B819"/>
    <mergeCell ref="D823:E823"/>
    <mergeCell ref="F823:G823"/>
    <mergeCell ref="H823:H824"/>
    <mergeCell ref="I823:I824"/>
  </mergeCells>
  <pageMargins left="0.2" right="0.25" top="0.2" bottom="0.2" header="0.2" footer="0.2"/>
  <pageSetup paperSize="9" scale="63" fitToHeight="0" orientation="landscape" verticalDpi="300" r:id="rId1"/>
  <rowBreaks count="1" manualBreakCount="1">
    <brk id="8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workbookViewId="0">
      <selection activeCell="C138" sqref="C138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9.28515625" style="9" customWidth="1"/>
    <col min="6" max="6" width="9.28515625" style="9" customWidth="1"/>
    <col min="7" max="7" width="17" style="9" customWidth="1"/>
    <col min="8" max="8" width="13.85546875" style="9" bestFit="1" customWidth="1"/>
    <col min="9" max="9" width="18.42578125" style="9" customWidth="1"/>
    <col min="10" max="10" width="19" style="9" customWidth="1"/>
    <col min="11" max="11" width="18.140625" style="9" customWidth="1"/>
    <col min="12" max="12" width="17.85546875" style="9" customWidth="1"/>
    <col min="13" max="13" width="9.5703125" style="9" customWidth="1"/>
    <col min="14" max="15" width="9.140625" style="9"/>
    <col min="16" max="16" width="11" style="9" bestFit="1" customWidth="1"/>
    <col min="17" max="16384" width="9.140625" style="9"/>
  </cols>
  <sheetData>
    <row r="1" spans="2:14">
      <c r="J1" s="288" t="s">
        <v>128</v>
      </c>
      <c r="K1" s="288"/>
      <c r="L1" s="288"/>
    </row>
    <row r="2" spans="2:14">
      <c r="J2" s="101"/>
      <c r="K2" s="101"/>
      <c r="L2" s="101"/>
    </row>
    <row r="3" spans="2:14">
      <c r="B3" s="289" t="s">
        <v>126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</row>
    <row r="4" spans="2:14">
      <c r="B4" s="289" t="s">
        <v>127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2:14">
      <c r="B5" s="289" t="s">
        <v>327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2:14">
      <c r="N6" s="12"/>
    </row>
    <row r="7" spans="2:14">
      <c r="B7" s="283" t="s">
        <v>29</v>
      </c>
      <c r="C7" s="283"/>
      <c r="D7" s="99" t="s">
        <v>30</v>
      </c>
      <c r="E7" s="284" t="s">
        <v>239</v>
      </c>
      <c r="F7" s="284"/>
      <c r="G7" s="284"/>
      <c r="H7" s="284"/>
      <c r="I7" s="284"/>
      <c r="J7" s="284"/>
      <c r="K7" s="284"/>
      <c r="L7" s="284"/>
    </row>
    <row r="8" spans="2:14">
      <c r="B8" s="283"/>
      <c r="C8" s="283"/>
      <c r="D8" s="99" t="s">
        <v>31</v>
      </c>
      <c r="E8" s="284">
        <v>104001</v>
      </c>
      <c r="F8" s="284"/>
      <c r="G8" s="284"/>
      <c r="H8" s="284"/>
      <c r="I8" s="284"/>
      <c r="J8" s="284"/>
      <c r="K8" s="284"/>
      <c r="L8" s="284"/>
    </row>
    <row r="9" spans="2:14"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2:14">
      <c r="B10" s="283" t="s">
        <v>32</v>
      </c>
      <c r="C10" s="283"/>
      <c r="D10" s="99" t="s">
        <v>30</v>
      </c>
      <c r="E10" s="284" t="s">
        <v>150</v>
      </c>
      <c r="F10" s="284"/>
      <c r="G10" s="284"/>
      <c r="H10" s="284"/>
      <c r="I10" s="284"/>
      <c r="J10" s="284"/>
      <c r="K10" s="284"/>
      <c r="L10" s="284"/>
    </row>
    <row r="11" spans="2:14">
      <c r="B11" s="283"/>
      <c r="C11" s="283"/>
      <c r="D11" s="99" t="s">
        <v>31</v>
      </c>
      <c r="E11" s="284">
        <v>104021</v>
      </c>
      <c r="F11" s="284"/>
      <c r="G11" s="284"/>
      <c r="H11" s="284"/>
      <c r="I11" s="284"/>
      <c r="J11" s="284"/>
      <c r="K11" s="284"/>
      <c r="L11" s="284"/>
    </row>
    <row r="12" spans="2:14"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</row>
    <row r="13" spans="2:14">
      <c r="B13" s="283" t="s">
        <v>33</v>
      </c>
      <c r="C13" s="283"/>
      <c r="D13" s="283"/>
      <c r="E13" s="284">
        <v>1006</v>
      </c>
      <c r="F13" s="284"/>
      <c r="G13" s="284"/>
      <c r="H13" s="284"/>
      <c r="I13" s="284"/>
      <c r="J13" s="284"/>
      <c r="K13" s="284"/>
      <c r="L13" s="284"/>
    </row>
    <row r="14" spans="2:14"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2:14">
      <c r="B15" s="283" t="s">
        <v>34</v>
      </c>
      <c r="C15" s="283"/>
      <c r="D15" s="283"/>
      <c r="E15" s="284">
        <v>1006</v>
      </c>
      <c r="F15" s="284"/>
      <c r="G15" s="284"/>
      <c r="H15" s="284"/>
      <c r="I15" s="284"/>
      <c r="J15" s="284"/>
      <c r="K15" s="284"/>
      <c r="L15" s="284"/>
    </row>
    <row r="16" spans="2:14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</row>
    <row r="17" spans="2:15">
      <c r="B17" s="283" t="s">
        <v>35</v>
      </c>
      <c r="C17" s="283"/>
      <c r="D17" s="283"/>
      <c r="E17" s="284">
        <v>1</v>
      </c>
      <c r="F17" s="284"/>
      <c r="G17" s="284"/>
      <c r="H17" s="284"/>
      <c r="I17" s="284"/>
      <c r="J17" s="284"/>
      <c r="K17" s="284"/>
      <c r="L17" s="284"/>
    </row>
    <row r="18" spans="2:15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2:15">
      <c r="B19" s="286" t="s">
        <v>36</v>
      </c>
      <c r="C19" s="286"/>
      <c r="D19" s="99" t="s">
        <v>37</v>
      </c>
      <c r="E19" s="290" t="s">
        <v>148</v>
      </c>
      <c r="F19" s="290"/>
      <c r="G19" s="290"/>
      <c r="H19" s="290"/>
      <c r="I19" s="290"/>
      <c r="J19" s="290"/>
      <c r="K19" s="290"/>
      <c r="L19" s="290"/>
    </row>
    <row r="20" spans="2:15">
      <c r="B20" s="286"/>
      <c r="C20" s="286"/>
      <c r="D20" s="99" t="s">
        <v>38</v>
      </c>
      <c r="E20" s="290" t="s">
        <v>164</v>
      </c>
      <c r="F20" s="290"/>
      <c r="G20" s="290"/>
      <c r="H20" s="290"/>
      <c r="I20" s="290"/>
      <c r="J20" s="290"/>
      <c r="K20" s="290"/>
      <c r="L20" s="290"/>
    </row>
    <row r="21" spans="2:15">
      <c r="B21" s="286"/>
      <c r="C21" s="286"/>
      <c r="D21" s="99" t="s">
        <v>39</v>
      </c>
      <c r="E21" s="290" t="s">
        <v>148</v>
      </c>
      <c r="F21" s="290"/>
      <c r="G21" s="290"/>
      <c r="H21" s="290"/>
      <c r="I21" s="290"/>
      <c r="J21" s="290"/>
      <c r="K21" s="290"/>
      <c r="L21" s="290"/>
    </row>
    <row r="22" spans="2:15"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2:15" ht="27">
      <c r="B23" s="256" t="s">
        <v>40</v>
      </c>
      <c r="C23" s="257"/>
      <c r="D23" s="99" t="s">
        <v>41</v>
      </c>
      <c r="E23" s="262" t="s">
        <v>210</v>
      </c>
      <c r="F23" s="263"/>
      <c r="G23" s="263"/>
      <c r="H23" s="263"/>
      <c r="I23" s="263"/>
      <c r="J23" s="263"/>
      <c r="K23" s="263"/>
      <c r="L23" s="264"/>
    </row>
    <row r="24" spans="2:15" ht="27">
      <c r="B24" s="258"/>
      <c r="C24" s="259"/>
      <c r="D24" s="99" t="s">
        <v>42</v>
      </c>
      <c r="E24" s="284">
        <v>1212</v>
      </c>
      <c r="F24" s="284"/>
      <c r="G24" s="284"/>
      <c r="H24" s="284"/>
      <c r="I24" s="284"/>
      <c r="J24" s="284"/>
      <c r="K24" s="284"/>
      <c r="L24" s="284"/>
    </row>
    <row r="25" spans="2:15" ht="27">
      <c r="B25" s="258"/>
      <c r="C25" s="259"/>
      <c r="D25" s="99" t="s">
        <v>43</v>
      </c>
      <c r="E25" s="262" t="s">
        <v>207</v>
      </c>
      <c r="F25" s="263"/>
      <c r="G25" s="263"/>
      <c r="H25" s="263"/>
      <c r="I25" s="263"/>
      <c r="J25" s="263"/>
      <c r="K25" s="263"/>
      <c r="L25" s="264"/>
    </row>
    <row r="26" spans="2:15" ht="27">
      <c r="B26" s="260"/>
      <c r="C26" s="261"/>
      <c r="D26" s="99" t="s">
        <v>44</v>
      </c>
      <c r="E26" s="284">
        <v>12002</v>
      </c>
      <c r="F26" s="284"/>
      <c r="G26" s="284"/>
      <c r="H26" s="284"/>
      <c r="I26" s="284"/>
      <c r="J26" s="284"/>
      <c r="K26" s="284"/>
      <c r="L26" s="284"/>
    </row>
    <row r="27" spans="2:15"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2:15">
      <c r="B28" s="283" t="s">
        <v>45</v>
      </c>
      <c r="C28" s="283"/>
      <c r="D28" s="283"/>
      <c r="E28" s="284" t="s">
        <v>154</v>
      </c>
      <c r="F28" s="284"/>
      <c r="G28" s="284"/>
      <c r="H28" s="284"/>
      <c r="I28" s="284"/>
      <c r="J28" s="284"/>
      <c r="K28" s="284"/>
      <c r="L28" s="284"/>
    </row>
    <row r="30" spans="2:15" ht="65.25" customHeight="1">
      <c r="B30" s="282" t="s">
        <v>50</v>
      </c>
      <c r="C30" s="285" t="s">
        <v>1</v>
      </c>
      <c r="D30" s="285"/>
      <c r="E30" s="282" t="s">
        <v>49</v>
      </c>
      <c r="F30" s="282" t="s">
        <v>3</v>
      </c>
      <c r="G30" s="282"/>
      <c r="H30" s="282"/>
      <c r="I30" s="282" t="s">
        <v>47</v>
      </c>
      <c r="J30" s="282" t="s">
        <v>4</v>
      </c>
      <c r="K30" s="282" t="s">
        <v>5</v>
      </c>
      <c r="L30" s="282" t="s">
        <v>6</v>
      </c>
      <c r="M30" s="282" t="s">
        <v>46</v>
      </c>
      <c r="N30" s="282"/>
      <c r="O30" s="282" t="s">
        <v>7</v>
      </c>
    </row>
    <row r="31" spans="2:15" ht="70.5" customHeight="1">
      <c r="B31" s="282"/>
      <c r="C31" s="100" t="s">
        <v>8</v>
      </c>
      <c r="D31" s="98" t="s">
        <v>0</v>
      </c>
      <c r="E31" s="282"/>
      <c r="F31" s="98" t="s">
        <v>48</v>
      </c>
      <c r="G31" s="98" t="s">
        <v>9</v>
      </c>
      <c r="H31" s="98" t="s">
        <v>10</v>
      </c>
      <c r="I31" s="282"/>
      <c r="J31" s="282"/>
      <c r="K31" s="282"/>
      <c r="L31" s="282"/>
      <c r="M31" s="98" t="s">
        <v>11</v>
      </c>
      <c r="N31" s="98" t="s">
        <v>12</v>
      </c>
      <c r="O31" s="282"/>
    </row>
    <row r="32" spans="2:15">
      <c r="B32" s="102" t="s">
        <v>13</v>
      </c>
      <c r="C32" s="102" t="s">
        <v>14</v>
      </c>
      <c r="D32" s="102" t="s">
        <v>15</v>
      </c>
      <c r="E32" s="102" t="s">
        <v>16</v>
      </c>
      <c r="F32" s="102" t="s">
        <v>17</v>
      </c>
      <c r="G32" s="102" t="s">
        <v>18</v>
      </c>
      <c r="H32" s="102" t="s">
        <v>19</v>
      </c>
      <c r="I32" s="102" t="s">
        <v>20</v>
      </c>
      <c r="J32" s="102" t="s">
        <v>21</v>
      </c>
      <c r="K32" s="102" t="s">
        <v>22</v>
      </c>
      <c r="L32" s="102" t="s">
        <v>23</v>
      </c>
      <c r="M32" s="102" t="s">
        <v>24</v>
      </c>
      <c r="N32" s="102" t="s">
        <v>25</v>
      </c>
      <c r="O32" s="102" t="s">
        <v>26</v>
      </c>
    </row>
    <row r="33" spans="1:15">
      <c r="B33" s="4">
        <v>1100000</v>
      </c>
      <c r="C33" s="5" t="s">
        <v>76</v>
      </c>
      <c r="D33" s="4" t="s">
        <v>28</v>
      </c>
      <c r="E33" s="197">
        <f>E34+E35</f>
        <v>64596984</v>
      </c>
      <c r="F33" s="197"/>
      <c r="G33" s="197"/>
      <c r="H33" s="197"/>
      <c r="I33" s="197">
        <f>E33+F33+G33+H33</f>
        <v>64596984</v>
      </c>
      <c r="J33" s="197">
        <f>J34+J35</f>
        <v>64596984</v>
      </c>
      <c r="K33" s="197">
        <f>K34+K35</f>
        <v>64596984</v>
      </c>
      <c r="L33" s="197">
        <f>L34+L35</f>
        <v>64596984</v>
      </c>
      <c r="M33" s="10"/>
      <c r="N33" s="10"/>
      <c r="O33" s="10"/>
    </row>
    <row r="34" spans="1:15" ht="27">
      <c r="B34" s="4">
        <v>1153300</v>
      </c>
      <c r="C34" s="5" t="s">
        <v>58</v>
      </c>
      <c r="D34" s="4">
        <v>463300</v>
      </c>
      <c r="E34" s="197">
        <v>64537164.5</v>
      </c>
      <c r="F34" s="197"/>
      <c r="G34" s="197"/>
      <c r="H34" s="197"/>
      <c r="I34" s="197">
        <f>E34+F34+G34+H34</f>
        <v>64537164.5</v>
      </c>
      <c r="J34" s="197">
        <v>64537164.5</v>
      </c>
      <c r="K34" s="197">
        <v>64537164.5</v>
      </c>
      <c r="L34" s="197">
        <v>64537164.5</v>
      </c>
      <c r="M34" s="10"/>
      <c r="N34" s="10"/>
      <c r="O34" s="10"/>
    </row>
    <row r="35" spans="1:15" ht="27">
      <c r="B35" s="4">
        <v>1153400</v>
      </c>
      <c r="C35" s="5" t="s">
        <v>59</v>
      </c>
      <c r="D35" s="4">
        <v>463400</v>
      </c>
      <c r="E35" s="197">
        <v>59819.5</v>
      </c>
      <c r="F35" s="197"/>
      <c r="G35" s="197"/>
      <c r="H35" s="197"/>
      <c r="I35" s="197">
        <f>E35+F35+G35+H35</f>
        <v>59819.5</v>
      </c>
      <c r="J35" s="197">
        <v>59819.5</v>
      </c>
      <c r="K35" s="197">
        <v>59819.5</v>
      </c>
      <c r="L35" s="197">
        <v>59819.5</v>
      </c>
      <c r="M35" s="10"/>
      <c r="N35" s="10"/>
      <c r="O35" s="10"/>
    </row>
    <row r="36" spans="1:15">
      <c r="B36" s="4">
        <v>1000000</v>
      </c>
      <c r="C36" s="4" t="s">
        <v>215</v>
      </c>
      <c r="D36" s="4"/>
      <c r="E36" s="197">
        <f>E33</f>
        <v>64596984</v>
      </c>
      <c r="F36" s="197"/>
      <c r="G36" s="197"/>
      <c r="H36" s="197"/>
      <c r="I36" s="197">
        <f>E36+F36+G36+H36</f>
        <v>64596984</v>
      </c>
      <c r="J36" s="197">
        <f>J33</f>
        <v>64596984</v>
      </c>
      <c r="K36" s="197">
        <f>K33</f>
        <v>64596984</v>
      </c>
      <c r="L36" s="197">
        <f>L33</f>
        <v>64596984</v>
      </c>
      <c r="M36" s="10"/>
      <c r="N36" s="10"/>
      <c r="O36" s="10"/>
    </row>
    <row r="37" spans="1:15" s="159" customFormat="1">
      <c r="B37" s="56"/>
      <c r="C37" s="56"/>
      <c r="D37" s="56"/>
      <c r="E37" s="57"/>
      <c r="F37" s="58"/>
      <c r="G37" s="58"/>
      <c r="H37" s="58"/>
      <c r="I37" s="57"/>
      <c r="J37" s="57"/>
      <c r="K37" s="57"/>
      <c r="L37" s="57"/>
      <c r="M37" s="58"/>
      <c r="N37" s="58"/>
      <c r="O37" s="58"/>
    </row>
    <row r="39" spans="1:15" s="159" customFormat="1"/>
    <row r="40" spans="1:15" ht="16.5" customHeight="1">
      <c r="C40" s="161" t="s">
        <v>329</v>
      </c>
      <c r="D40" s="253" t="s">
        <v>70</v>
      </c>
      <c r="E40" s="253"/>
      <c r="F40" s="253"/>
      <c r="G40" s="252" t="s">
        <v>71</v>
      </c>
      <c r="H40" s="252"/>
      <c r="J40" s="254" t="s">
        <v>155</v>
      </c>
      <c r="K40" s="254"/>
      <c r="L40" s="254"/>
    </row>
    <row r="41" spans="1:15">
      <c r="C41" s="8"/>
      <c r="D41" s="8"/>
      <c r="E41" s="1"/>
      <c r="G41" s="252" t="s">
        <v>72</v>
      </c>
      <c r="H41" s="252"/>
      <c r="J41" s="252" t="s">
        <v>73</v>
      </c>
      <c r="K41" s="252"/>
      <c r="L41" s="252"/>
    </row>
    <row r="42" spans="1:15">
      <c r="C42" s="97" t="s">
        <v>74</v>
      </c>
      <c r="D42" s="8"/>
      <c r="E42" s="8"/>
      <c r="F42" s="8"/>
      <c r="G42" s="8"/>
      <c r="H42" s="8"/>
      <c r="I42" s="8"/>
    </row>
    <row r="43" spans="1:15" ht="16.5" customHeight="1">
      <c r="C43" s="8"/>
      <c r="D43" s="253" t="s">
        <v>75</v>
      </c>
      <c r="E43" s="253"/>
      <c r="F43" s="253"/>
      <c r="G43" s="252" t="s">
        <v>71</v>
      </c>
      <c r="H43" s="252"/>
      <c r="I43" s="7"/>
      <c r="J43" s="254" t="s">
        <v>242</v>
      </c>
      <c r="K43" s="254"/>
      <c r="L43" s="254"/>
    </row>
    <row r="44" spans="1:15">
      <c r="C44" s="8"/>
      <c r="D44" s="8"/>
      <c r="E44" s="8"/>
      <c r="F44" s="7"/>
      <c r="G44" s="252" t="s">
        <v>72</v>
      </c>
      <c r="H44" s="252"/>
      <c r="I44" s="7"/>
      <c r="J44" s="252" t="s">
        <v>73</v>
      </c>
      <c r="K44" s="252"/>
      <c r="L44" s="252"/>
    </row>
    <row r="45" spans="1:15" ht="16.5" customHeight="1"/>
    <row r="48" spans="1:15">
      <c r="A48" s="159"/>
    </row>
    <row r="49" spans="2:14" s="159" customFormat="1">
      <c r="J49" s="288" t="s">
        <v>128</v>
      </c>
      <c r="K49" s="288"/>
      <c r="L49" s="288"/>
    </row>
    <row r="50" spans="2:14" s="159" customFormat="1">
      <c r="J50" s="217"/>
      <c r="K50" s="217"/>
      <c r="L50" s="217"/>
    </row>
    <row r="51" spans="2:14" s="159" customFormat="1">
      <c r="B51" s="289" t="s">
        <v>126</v>
      </c>
      <c r="C51" s="289"/>
      <c r="D51" s="289"/>
      <c r="E51" s="289"/>
      <c r="F51" s="289"/>
      <c r="G51" s="289"/>
      <c r="H51" s="289"/>
      <c r="I51" s="289"/>
      <c r="J51" s="289"/>
      <c r="K51" s="289"/>
      <c r="L51" s="289"/>
    </row>
    <row r="52" spans="2:14" s="159" customFormat="1">
      <c r="B52" s="289" t="s">
        <v>127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89"/>
    </row>
    <row r="53" spans="2:14" s="159" customFormat="1">
      <c r="B53" s="289" t="s">
        <v>327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</row>
    <row r="54" spans="2:14" s="159" customFormat="1">
      <c r="N54" s="12"/>
    </row>
    <row r="55" spans="2:14" s="159" customFormat="1">
      <c r="B55" s="283" t="s">
        <v>29</v>
      </c>
      <c r="C55" s="283"/>
      <c r="D55" s="221" t="s">
        <v>30</v>
      </c>
      <c r="E55" s="265" t="s">
        <v>229</v>
      </c>
      <c r="F55" s="266"/>
      <c r="G55" s="266"/>
      <c r="H55" s="266"/>
      <c r="I55" s="266"/>
      <c r="J55" s="266"/>
      <c r="K55" s="266"/>
      <c r="L55" s="267"/>
    </row>
    <row r="56" spans="2:14" s="159" customFormat="1">
      <c r="B56" s="283"/>
      <c r="C56" s="283"/>
      <c r="D56" s="221" t="s">
        <v>31</v>
      </c>
      <c r="E56" s="284">
        <v>104016</v>
      </c>
      <c r="F56" s="284"/>
      <c r="G56" s="284"/>
      <c r="H56" s="284"/>
      <c r="I56" s="284"/>
      <c r="J56" s="284"/>
      <c r="K56" s="284"/>
      <c r="L56" s="284"/>
    </row>
    <row r="57" spans="2:14" s="159" customFormat="1"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</row>
    <row r="58" spans="2:14" s="159" customFormat="1">
      <c r="B58" s="283" t="s">
        <v>32</v>
      </c>
      <c r="C58" s="283"/>
      <c r="D58" s="221" t="s">
        <v>30</v>
      </c>
      <c r="E58" s="284" t="s">
        <v>150</v>
      </c>
      <c r="F58" s="284"/>
      <c r="G58" s="284"/>
      <c r="H58" s="284"/>
      <c r="I58" s="284"/>
      <c r="J58" s="284"/>
      <c r="K58" s="284"/>
      <c r="L58" s="284"/>
    </row>
    <row r="59" spans="2:14" s="159" customFormat="1">
      <c r="B59" s="283"/>
      <c r="C59" s="283"/>
      <c r="D59" s="221" t="s">
        <v>31</v>
      </c>
      <c r="E59" s="284">
        <v>104021</v>
      </c>
      <c r="F59" s="284"/>
      <c r="G59" s="284"/>
      <c r="H59" s="284"/>
      <c r="I59" s="284"/>
      <c r="J59" s="284"/>
      <c r="K59" s="284"/>
      <c r="L59" s="284"/>
    </row>
    <row r="60" spans="2:14" s="159" customFormat="1"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</row>
    <row r="61" spans="2:14" s="159" customFormat="1">
      <c r="B61" s="283" t="s">
        <v>33</v>
      </c>
      <c r="C61" s="283"/>
      <c r="D61" s="283"/>
      <c r="E61" s="284" t="s">
        <v>150</v>
      </c>
      <c r="F61" s="284"/>
      <c r="G61" s="284"/>
      <c r="H61" s="284"/>
      <c r="I61" s="284"/>
      <c r="J61" s="284"/>
      <c r="K61" s="284"/>
      <c r="L61" s="284"/>
    </row>
    <row r="62" spans="2:14" s="159" customFormat="1"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</row>
    <row r="63" spans="2:14" s="159" customFormat="1">
      <c r="B63" s="283" t="s">
        <v>34</v>
      </c>
      <c r="C63" s="283"/>
      <c r="D63" s="283"/>
      <c r="E63" s="284">
        <v>1006</v>
      </c>
      <c r="F63" s="284"/>
      <c r="G63" s="284"/>
      <c r="H63" s="284"/>
      <c r="I63" s="284"/>
      <c r="J63" s="284"/>
      <c r="K63" s="284"/>
      <c r="L63" s="284"/>
    </row>
    <row r="64" spans="2:14" s="159" customFormat="1"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</row>
    <row r="65" spans="2:15" s="159" customFormat="1">
      <c r="B65" s="283" t="s">
        <v>35</v>
      </c>
      <c r="C65" s="283"/>
      <c r="D65" s="283"/>
      <c r="E65" s="284">
        <v>1</v>
      </c>
      <c r="F65" s="284"/>
      <c r="G65" s="284"/>
      <c r="H65" s="284"/>
      <c r="I65" s="284"/>
      <c r="J65" s="284"/>
      <c r="K65" s="284"/>
      <c r="L65" s="284"/>
    </row>
    <row r="66" spans="2:15" s="159" customFormat="1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</row>
    <row r="67" spans="2:15" s="159" customFormat="1">
      <c r="B67" s="286" t="s">
        <v>36</v>
      </c>
      <c r="C67" s="286"/>
      <c r="D67" s="221" t="s">
        <v>37</v>
      </c>
      <c r="E67" s="284">
        <v>10</v>
      </c>
      <c r="F67" s="284"/>
      <c r="G67" s="284"/>
      <c r="H67" s="284"/>
      <c r="I67" s="284"/>
      <c r="J67" s="284"/>
      <c r="K67" s="284"/>
      <c r="L67" s="284"/>
    </row>
    <row r="68" spans="2:15" s="159" customFormat="1">
      <c r="B68" s="286"/>
      <c r="C68" s="286"/>
      <c r="D68" s="221" t="s">
        <v>38</v>
      </c>
      <c r="E68" s="284" t="s">
        <v>167</v>
      </c>
      <c r="F68" s="284"/>
      <c r="G68" s="284"/>
      <c r="H68" s="284"/>
      <c r="I68" s="284"/>
      <c r="J68" s="284"/>
      <c r="K68" s="284"/>
      <c r="L68" s="284"/>
    </row>
    <row r="69" spans="2:15" s="159" customFormat="1">
      <c r="B69" s="286"/>
      <c r="C69" s="286"/>
      <c r="D69" s="221" t="s">
        <v>39</v>
      </c>
      <c r="E69" s="290" t="s">
        <v>148</v>
      </c>
      <c r="F69" s="290"/>
      <c r="G69" s="290"/>
      <c r="H69" s="290"/>
      <c r="I69" s="290"/>
      <c r="J69" s="290"/>
      <c r="K69" s="290"/>
      <c r="L69" s="290"/>
    </row>
    <row r="70" spans="2:15" s="159" customFormat="1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</row>
    <row r="71" spans="2:15" s="159" customFormat="1" ht="27">
      <c r="B71" s="256" t="s">
        <v>40</v>
      </c>
      <c r="C71" s="257"/>
      <c r="D71" s="221" t="s">
        <v>41</v>
      </c>
      <c r="E71" s="262" t="s">
        <v>166</v>
      </c>
      <c r="F71" s="263"/>
      <c r="G71" s="263"/>
      <c r="H71" s="263"/>
      <c r="I71" s="263"/>
      <c r="J71" s="263"/>
      <c r="K71" s="263"/>
      <c r="L71" s="264"/>
    </row>
    <row r="72" spans="2:15" s="159" customFormat="1" ht="27">
      <c r="B72" s="258"/>
      <c r="C72" s="259"/>
      <c r="D72" s="221" t="s">
        <v>42</v>
      </c>
      <c r="E72" s="284">
        <v>1205</v>
      </c>
      <c r="F72" s="284"/>
      <c r="G72" s="284"/>
      <c r="H72" s="284"/>
      <c r="I72" s="284"/>
      <c r="J72" s="284"/>
      <c r="K72" s="284"/>
      <c r="L72" s="284"/>
    </row>
    <row r="73" spans="2:15" s="159" customFormat="1" ht="27">
      <c r="B73" s="258"/>
      <c r="C73" s="259"/>
      <c r="D73" s="221" t="s">
        <v>43</v>
      </c>
      <c r="E73" s="262" t="s">
        <v>165</v>
      </c>
      <c r="F73" s="263"/>
      <c r="G73" s="263"/>
      <c r="H73" s="263"/>
      <c r="I73" s="263"/>
      <c r="J73" s="263"/>
      <c r="K73" s="263"/>
      <c r="L73" s="264"/>
    </row>
    <row r="74" spans="2:15" s="159" customFormat="1" ht="27">
      <c r="B74" s="260"/>
      <c r="C74" s="261"/>
      <c r="D74" s="221" t="s">
        <v>44</v>
      </c>
      <c r="E74" s="284">
        <v>12006</v>
      </c>
      <c r="F74" s="284"/>
      <c r="G74" s="284"/>
      <c r="H74" s="284"/>
      <c r="I74" s="284"/>
      <c r="J74" s="284"/>
      <c r="K74" s="284"/>
      <c r="L74" s="284"/>
    </row>
    <row r="75" spans="2:15" s="159" customFormat="1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</row>
    <row r="76" spans="2:15" s="159" customFormat="1">
      <c r="B76" s="283" t="s">
        <v>45</v>
      </c>
      <c r="C76" s="283"/>
      <c r="D76" s="283"/>
      <c r="E76" s="284" t="s">
        <v>154</v>
      </c>
      <c r="F76" s="284"/>
      <c r="G76" s="284"/>
      <c r="H76" s="284"/>
      <c r="I76" s="284"/>
      <c r="J76" s="284"/>
      <c r="K76" s="284"/>
      <c r="L76" s="284"/>
    </row>
    <row r="77" spans="2:15" s="159" customFormat="1"/>
    <row r="78" spans="2:15" s="159" customFormat="1" ht="74.25" customHeight="1">
      <c r="B78" s="282" t="s">
        <v>50</v>
      </c>
      <c r="C78" s="285" t="s">
        <v>1</v>
      </c>
      <c r="D78" s="285"/>
      <c r="E78" s="282" t="s">
        <v>49</v>
      </c>
      <c r="F78" s="282" t="s">
        <v>3</v>
      </c>
      <c r="G78" s="282"/>
      <c r="H78" s="282"/>
      <c r="I78" s="282" t="s">
        <v>47</v>
      </c>
      <c r="J78" s="282" t="s">
        <v>4</v>
      </c>
      <c r="K78" s="282" t="s">
        <v>5</v>
      </c>
      <c r="L78" s="282" t="s">
        <v>6</v>
      </c>
      <c r="M78" s="282" t="s">
        <v>46</v>
      </c>
      <c r="N78" s="282"/>
      <c r="O78" s="282" t="s">
        <v>7</v>
      </c>
    </row>
    <row r="79" spans="2:15" s="159" customFormat="1" ht="67.5">
      <c r="B79" s="282"/>
      <c r="C79" s="220" t="s">
        <v>8</v>
      </c>
      <c r="D79" s="218" t="s">
        <v>0</v>
      </c>
      <c r="E79" s="282"/>
      <c r="F79" s="218" t="s">
        <v>48</v>
      </c>
      <c r="G79" s="218" t="s">
        <v>9</v>
      </c>
      <c r="H79" s="218" t="s">
        <v>10</v>
      </c>
      <c r="I79" s="282"/>
      <c r="J79" s="282"/>
      <c r="K79" s="282"/>
      <c r="L79" s="282"/>
      <c r="M79" s="218" t="s">
        <v>11</v>
      </c>
      <c r="N79" s="218" t="s">
        <v>12</v>
      </c>
      <c r="O79" s="282"/>
    </row>
    <row r="80" spans="2:15" s="159" customFormat="1">
      <c r="B80" s="222" t="s">
        <v>13</v>
      </c>
      <c r="C80" s="222" t="s">
        <v>14</v>
      </c>
      <c r="D80" s="222" t="s">
        <v>15</v>
      </c>
      <c r="E80" s="222" t="s">
        <v>16</v>
      </c>
      <c r="F80" s="222" t="s">
        <v>17</v>
      </c>
      <c r="G80" s="222" t="s">
        <v>18</v>
      </c>
      <c r="H80" s="222" t="s">
        <v>19</v>
      </c>
      <c r="I80" s="222" t="s">
        <v>20</v>
      </c>
      <c r="J80" s="222" t="s">
        <v>21</v>
      </c>
      <c r="K80" s="222" t="s">
        <v>22</v>
      </c>
      <c r="L80" s="222" t="s">
        <v>23</v>
      </c>
      <c r="M80" s="222" t="s">
        <v>24</v>
      </c>
      <c r="N80" s="222" t="s">
        <v>25</v>
      </c>
      <c r="O80" s="222" t="s">
        <v>26</v>
      </c>
    </row>
    <row r="81" spans="2:15" s="159" customFormat="1">
      <c r="B81" s="4">
        <v>1100000</v>
      </c>
      <c r="C81" s="5" t="s">
        <v>76</v>
      </c>
      <c r="D81" s="4" t="s">
        <v>28</v>
      </c>
      <c r="E81" s="197">
        <f>E83</f>
        <v>3967</v>
      </c>
      <c r="F81" s="160"/>
      <c r="G81" s="160"/>
      <c r="H81" s="160"/>
      <c r="I81" s="197">
        <f t="shared" ref="I81" si="0">E81+F81+G81+H81</f>
        <v>3967</v>
      </c>
      <c r="J81" s="197">
        <f>J83</f>
        <v>3967</v>
      </c>
      <c r="K81" s="197">
        <f t="shared" ref="K81:L81" si="1">K83</f>
        <v>3967</v>
      </c>
      <c r="L81" s="197">
        <f t="shared" si="1"/>
        <v>3967</v>
      </c>
      <c r="M81" s="160"/>
      <c r="N81" s="160"/>
      <c r="O81" s="160"/>
    </row>
    <row r="82" spans="2:15" s="159" customFormat="1">
      <c r="B82" s="4">
        <v>1173000</v>
      </c>
      <c r="C82" s="6" t="s">
        <v>62</v>
      </c>
      <c r="D82" s="4" t="s">
        <v>28</v>
      </c>
      <c r="E82" s="197"/>
      <c r="F82" s="160"/>
      <c r="G82" s="160"/>
      <c r="H82" s="160"/>
      <c r="I82" s="197"/>
      <c r="J82" s="197"/>
      <c r="K82" s="197"/>
      <c r="L82" s="197"/>
      <c r="M82" s="160"/>
      <c r="N82" s="160"/>
      <c r="O82" s="160"/>
    </row>
    <row r="83" spans="2:15" s="159" customFormat="1">
      <c r="B83" s="4">
        <v>1173100</v>
      </c>
      <c r="C83" s="5" t="s">
        <v>118</v>
      </c>
      <c r="D83" s="4">
        <v>483100</v>
      </c>
      <c r="E83" s="197">
        <v>3967</v>
      </c>
      <c r="F83" s="160"/>
      <c r="G83" s="160"/>
      <c r="H83" s="160"/>
      <c r="I83" s="197">
        <f>E83+F83+G83+H83</f>
        <v>3967</v>
      </c>
      <c r="J83" s="197">
        <v>3967</v>
      </c>
      <c r="K83" s="197">
        <v>3967</v>
      </c>
      <c r="L83" s="197">
        <v>3967</v>
      </c>
      <c r="M83" s="160"/>
      <c r="N83" s="160"/>
      <c r="O83" s="160"/>
    </row>
    <row r="84" spans="2:15" s="159" customFormat="1">
      <c r="B84" s="4">
        <v>1000000</v>
      </c>
      <c r="C84" s="4" t="s">
        <v>215</v>
      </c>
      <c r="D84" s="4"/>
      <c r="E84" s="197">
        <f>E81</f>
        <v>3967</v>
      </c>
      <c r="F84" s="160"/>
      <c r="G84" s="160"/>
      <c r="H84" s="160"/>
      <c r="I84" s="197">
        <f>E84+F84+G84+H84</f>
        <v>3967</v>
      </c>
      <c r="J84" s="197">
        <f>J81</f>
        <v>3967</v>
      </c>
      <c r="K84" s="197">
        <f t="shared" ref="K84:L84" si="2">K81</f>
        <v>3967</v>
      </c>
      <c r="L84" s="197">
        <f t="shared" si="2"/>
        <v>3967</v>
      </c>
      <c r="M84" s="160"/>
      <c r="N84" s="160"/>
      <c r="O84" s="160"/>
    </row>
    <row r="85" spans="2:15" s="159" customFormat="1">
      <c r="B85" s="56"/>
      <c r="C85" s="56"/>
      <c r="D85" s="56"/>
      <c r="E85" s="226"/>
      <c r="F85" s="58"/>
      <c r="G85" s="58"/>
      <c r="H85" s="58"/>
      <c r="I85" s="226"/>
      <c r="J85" s="226"/>
      <c r="K85" s="226"/>
      <c r="L85" s="226"/>
      <c r="M85" s="58"/>
      <c r="N85" s="58"/>
      <c r="O85" s="58"/>
    </row>
    <row r="86" spans="2:15" s="159" customFormat="1"/>
    <row r="87" spans="2:15" s="159" customFormat="1"/>
    <row r="88" spans="2:15" s="159" customFormat="1" ht="16.5" customHeight="1">
      <c r="C88" s="161" t="s">
        <v>329</v>
      </c>
      <c r="D88" s="253" t="s">
        <v>70</v>
      </c>
      <c r="E88" s="253"/>
      <c r="F88" s="253"/>
      <c r="G88" s="252" t="s">
        <v>71</v>
      </c>
      <c r="H88" s="252"/>
      <c r="J88" s="254" t="s">
        <v>155</v>
      </c>
      <c r="K88" s="254"/>
      <c r="L88" s="254"/>
    </row>
    <row r="89" spans="2:15" s="159" customFormat="1">
      <c r="C89" s="8"/>
      <c r="D89" s="8"/>
      <c r="E89" s="1"/>
      <c r="G89" s="252" t="s">
        <v>72</v>
      </c>
      <c r="H89" s="252"/>
      <c r="J89" s="252" t="s">
        <v>73</v>
      </c>
      <c r="K89" s="252"/>
      <c r="L89" s="252"/>
    </row>
    <row r="90" spans="2:15" s="159" customFormat="1">
      <c r="C90" s="216" t="s">
        <v>74</v>
      </c>
      <c r="D90" s="8"/>
      <c r="E90" s="8"/>
      <c r="F90" s="8"/>
      <c r="G90" s="8"/>
      <c r="H90" s="8"/>
      <c r="I90" s="8"/>
    </row>
    <row r="91" spans="2:15" s="159" customFormat="1" ht="16.5" customHeight="1">
      <c r="C91" s="8"/>
      <c r="D91" s="253" t="s">
        <v>75</v>
      </c>
      <c r="E91" s="253"/>
      <c r="F91" s="253"/>
      <c r="G91" s="252" t="s">
        <v>71</v>
      </c>
      <c r="H91" s="252"/>
      <c r="I91" s="7"/>
      <c r="J91" s="254" t="s">
        <v>242</v>
      </c>
      <c r="K91" s="254"/>
      <c r="L91" s="254"/>
    </row>
    <row r="92" spans="2:15" s="159" customFormat="1">
      <c r="C92" s="8"/>
      <c r="D92" s="8"/>
      <c r="E92" s="8"/>
      <c r="F92" s="7"/>
      <c r="G92" s="252" t="s">
        <v>72</v>
      </c>
      <c r="H92" s="252"/>
      <c r="I92" s="7"/>
      <c r="J92" s="252" t="s">
        <v>73</v>
      </c>
      <c r="K92" s="252"/>
      <c r="L92" s="252"/>
    </row>
    <row r="93" spans="2:15" s="159" customFormat="1"/>
    <row r="94" spans="2:15" s="159" customFormat="1"/>
    <row r="95" spans="2:15" s="159" customFormat="1"/>
    <row r="96" spans="2:15" s="159" customFormat="1">
      <c r="J96" s="288" t="s">
        <v>128</v>
      </c>
      <c r="K96" s="288"/>
      <c r="L96" s="288"/>
    </row>
    <row r="97" spans="2:14" s="159" customFormat="1">
      <c r="J97" s="217"/>
      <c r="K97" s="217"/>
      <c r="L97" s="217"/>
    </row>
    <row r="98" spans="2:14" s="159" customFormat="1">
      <c r="B98" s="289" t="s">
        <v>126</v>
      </c>
      <c r="C98" s="289"/>
      <c r="D98" s="289"/>
      <c r="E98" s="289"/>
      <c r="F98" s="289"/>
      <c r="G98" s="289"/>
      <c r="H98" s="289"/>
      <c r="I98" s="289"/>
      <c r="J98" s="289"/>
      <c r="K98" s="289"/>
      <c r="L98" s="289"/>
    </row>
    <row r="99" spans="2:14" s="159" customFormat="1">
      <c r="B99" s="289" t="s">
        <v>127</v>
      </c>
      <c r="C99" s="289"/>
      <c r="D99" s="289"/>
      <c r="E99" s="289"/>
      <c r="F99" s="289"/>
      <c r="G99" s="289"/>
      <c r="H99" s="289"/>
      <c r="I99" s="289"/>
      <c r="J99" s="289"/>
      <c r="K99" s="289"/>
      <c r="L99" s="289"/>
    </row>
    <row r="100" spans="2:14" s="159" customFormat="1">
      <c r="B100" s="289" t="s">
        <v>327</v>
      </c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</row>
    <row r="101" spans="2:14" s="159" customFormat="1">
      <c r="N101" s="12"/>
    </row>
    <row r="102" spans="2:14" s="159" customFormat="1">
      <c r="B102" s="283" t="s">
        <v>29</v>
      </c>
      <c r="C102" s="283"/>
      <c r="D102" s="221" t="s">
        <v>30</v>
      </c>
      <c r="E102" s="265" t="s">
        <v>229</v>
      </c>
      <c r="F102" s="266"/>
      <c r="G102" s="266"/>
      <c r="H102" s="266"/>
      <c r="I102" s="266"/>
      <c r="J102" s="266"/>
      <c r="K102" s="266"/>
      <c r="L102" s="267"/>
    </row>
    <row r="103" spans="2:14" s="159" customFormat="1">
      <c r="B103" s="283"/>
      <c r="C103" s="283"/>
      <c r="D103" s="221" t="s">
        <v>31</v>
      </c>
      <c r="E103" s="284">
        <v>104016</v>
      </c>
      <c r="F103" s="284"/>
      <c r="G103" s="284"/>
      <c r="H103" s="284"/>
      <c r="I103" s="284"/>
      <c r="J103" s="284"/>
      <c r="K103" s="284"/>
      <c r="L103" s="284"/>
    </row>
    <row r="104" spans="2:14" s="159" customFormat="1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</row>
    <row r="105" spans="2:14" s="159" customFormat="1">
      <c r="B105" s="283" t="s">
        <v>32</v>
      </c>
      <c r="C105" s="283"/>
      <c r="D105" s="221" t="s">
        <v>30</v>
      </c>
      <c r="E105" s="284" t="s">
        <v>150</v>
      </c>
      <c r="F105" s="284"/>
      <c r="G105" s="284"/>
      <c r="H105" s="284"/>
      <c r="I105" s="284"/>
      <c r="J105" s="284"/>
      <c r="K105" s="284"/>
      <c r="L105" s="284"/>
    </row>
    <row r="106" spans="2:14" s="159" customFormat="1">
      <c r="B106" s="283"/>
      <c r="C106" s="283"/>
      <c r="D106" s="221" t="s">
        <v>31</v>
      </c>
      <c r="E106" s="284">
        <v>104021</v>
      </c>
      <c r="F106" s="284"/>
      <c r="G106" s="284"/>
      <c r="H106" s="284"/>
      <c r="I106" s="284"/>
      <c r="J106" s="284"/>
      <c r="K106" s="284"/>
      <c r="L106" s="284"/>
    </row>
    <row r="107" spans="2:14" s="159" customFormat="1"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</row>
    <row r="108" spans="2:14" s="159" customFormat="1">
      <c r="B108" s="283" t="s">
        <v>33</v>
      </c>
      <c r="C108" s="283"/>
      <c r="D108" s="283"/>
      <c r="E108" s="284" t="s">
        <v>150</v>
      </c>
      <c r="F108" s="284"/>
      <c r="G108" s="284"/>
      <c r="H108" s="284"/>
      <c r="I108" s="284"/>
      <c r="J108" s="284"/>
      <c r="K108" s="284"/>
      <c r="L108" s="284"/>
    </row>
    <row r="109" spans="2:14" s="159" customFormat="1"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</row>
    <row r="110" spans="2:14" s="159" customFormat="1">
      <c r="B110" s="283" t="s">
        <v>34</v>
      </c>
      <c r="C110" s="283"/>
      <c r="D110" s="283"/>
      <c r="E110" s="284">
        <v>1006</v>
      </c>
      <c r="F110" s="284"/>
      <c r="G110" s="284"/>
      <c r="H110" s="284"/>
      <c r="I110" s="284"/>
      <c r="J110" s="284"/>
      <c r="K110" s="284"/>
      <c r="L110" s="284"/>
    </row>
    <row r="111" spans="2:14" s="159" customFormat="1"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</row>
    <row r="112" spans="2:14" s="159" customFormat="1">
      <c r="B112" s="283" t="s">
        <v>35</v>
      </c>
      <c r="C112" s="283"/>
      <c r="D112" s="283"/>
      <c r="E112" s="284">
        <v>1</v>
      </c>
      <c r="F112" s="284"/>
      <c r="G112" s="284"/>
      <c r="H112" s="284"/>
      <c r="I112" s="284"/>
      <c r="J112" s="284"/>
      <c r="K112" s="284"/>
      <c r="L112" s="284"/>
    </row>
    <row r="113" spans="2:15" s="159" customFormat="1"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</row>
    <row r="114" spans="2:15" s="159" customFormat="1">
      <c r="B114" s="286" t="s">
        <v>36</v>
      </c>
      <c r="C114" s="286"/>
      <c r="D114" s="221" t="s">
        <v>37</v>
      </c>
      <c r="E114" s="284">
        <v>10</v>
      </c>
      <c r="F114" s="284"/>
      <c r="G114" s="284"/>
      <c r="H114" s="284"/>
      <c r="I114" s="284"/>
      <c r="J114" s="284"/>
      <c r="K114" s="284"/>
      <c r="L114" s="284"/>
    </row>
    <row r="115" spans="2:15" s="159" customFormat="1">
      <c r="B115" s="286"/>
      <c r="C115" s="286"/>
      <c r="D115" s="221" t="s">
        <v>38</v>
      </c>
      <c r="E115" s="287" t="s">
        <v>156</v>
      </c>
      <c r="F115" s="287"/>
      <c r="G115" s="287"/>
      <c r="H115" s="287"/>
      <c r="I115" s="287"/>
      <c r="J115" s="287"/>
      <c r="K115" s="287"/>
      <c r="L115" s="287"/>
    </row>
    <row r="116" spans="2:15" s="159" customFormat="1">
      <c r="B116" s="286"/>
      <c r="C116" s="286"/>
      <c r="D116" s="221" t="s">
        <v>39</v>
      </c>
      <c r="E116" s="287" t="s">
        <v>149</v>
      </c>
      <c r="F116" s="287"/>
      <c r="G116" s="287"/>
      <c r="H116" s="287"/>
      <c r="I116" s="287"/>
      <c r="J116" s="287"/>
      <c r="K116" s="287"/>
      <c r="L116" s="287"/>
    </row>
    <row r="117" spans="2:15" s="159" customFormat="1">
      <c r="B117" s="255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</row>
    <row r="118" spans="2:15" s="159" customFormat="1" ht="27">
      <c r="B118" s="256" t="s">
        <v>40</v>
      </c>
      <c r="C118" s="257"/>
      <c r="D118" s="221" t="s">
        <v>41</v>
      </c>
      <c r="E118" s="262" t="s">
        <v>216</v>
      </c>
      <c r="F118" s="263"/>
      <c r="G118" s="263"/>
      <c r="H118" s="263"/>
      <c r="I118" s="263"/>
      <c r="J118" s="263"/>
      <c r="K118" s="263"/>
      <c r="L118" s="264"/>
    </row>
    <row r="119" spans="2:15" s="159" customFormat="1" ht="27">
      <c r="B119" s="258"/>
      <c r="C119" s="259"/>
      <c r="D119" s="221" t="s">
        <v>42</v>
      </c>
      <c r="E119" s="284">
        <v>1015</v>
      </c>
      <c r="F119" s="284"/>
      <c r="G119" s="284"/>
      <c r="H119" s="284"/>
      <c r="I119" s="284"/>
      <c r="J119" s="284"/>
      <c r="K119" s="284"/>
      <c r="L119" s="284"/>
    </row>
    <row r="120" spans="2:15" s="159" customFormat="1" ht="27" customHeight="1">
      <c r="B120" s="258"/>
      <c r="C120" s="259"/>
      <c r="D120" s="221" t="s">
        <v>43</v>
      </c>
      <c r="E120" s="262" t="s">
        <v>168</v>
      </c>
      <c r="F120" s="263"/>
      <c r="G120" s="263"/>
      <c r="H120" s="263"/>
      <c r="I120" s="263"/>
      <c r="J120" s="263"/>
      <c r="K120" s="263"/>
      <c r="L120" s="264"/>
    </row>
    <row r="121" spans="2:15" s="159" customFormat="1" ht="27">
      <c r="B121" s="260"/>
      <c r="C121" s="261"/>
      <c r="D121" s="221" t="s">
        <v>44</v>
      </c>
      <c r="E121" s="284">
        <v>12001</v>
      </c>
      <c r="F121" s="284"/>
      <c r="G121" s="284"/>
      <c r="H121" s="284"/>
      <c r="I121" s="284"/>
      <c r="J121" s="284"/>
      <c r="K121" s="284"/>
      <c r="L121" s="284"/>
    </row>
    <row r="122" spans="2:15" s="159" customFormat="1">
      <c r="B122" s="255"/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</row>
    <row r="123" spans="2:15" s="159" customFormat="1">
      <c r="B123" s="283" t="s">
        <v>45</v>
      </c>
      <c r="C123" s="283"/>
      <c r="D123" s="283"/>
      <c r="E123" s="284" t="s">
        <v>154</v>
      </c>
      <c r="F123" s="284"/>
      <c r="G123" s="284"/>
      <c r="H123" s="284"/>
      <c r="I123" s="284"/>
      <c r="J123" s="284"/>
      <c r="K123" s="284"/>
      <c r="L123" s="284"/>
    </row>
    <row r="124" spans="2:15" s="159" customFormat="1"/>
    <row r="125" spans="2:15" s="159" customFormat="1" ht="39" customHeight="1">
      <c r="B125" s="282" t="s">
        <v>50</v>
      </c>
      <c r="C125" s="285" t="s">
        <v>1</v>
      </c>
      <c r="D125" s="285"/>
      <c r="E125" s="282" t="s">
        <v>49</v>
      </c>
      <c r="F125" s="282" t="s">
        <v>3</v>
      </c>
      <c r="G125" s="282"/>
      <c r="H125" s="282"/>
      <c r="I125" s="282" t="s">
        <v>47</v>
      </c>
      <c r="J125" s="282" t="s">
        <v>4</v>
      </c>
      <c r="K125" s="282" t="s">
        <v>5</v>
      </c>
      <c r="L125" s="282" t="s">
        <v>6</v>
      </c>
      <c r="M125" s="282" t="s">
        <v>46</v>
      </c>
      <c r="N125" s="282"/>
      <c r="O125" s="282" t="s">
        <v>7</v>
      </c>
    </row>
    <row r="126" spans="2:15" s="159" customFormat="1" ht="67.5">
      <c r="B126" s="282"/>
      <c r="C126" s="220" t="s">
        <v>8</v>
      </c>
      <c r="D126" s="218" t="s">
        <v>0</v>
      </c>
      <c r="E126" s="282"/>
      <c r="F126" s="218" t="s">
        <v>48</v>
      </c>
      <c r="G126" s="218" t="s">
        <v>9</v>
      </c>
      <c r="H126" s="218" t="s">
        <v>10</v>
      </c>
      <c r="I126" s="282"/>
      <c r="J126" s="282"/>
      <c r="K126" s="282"/>
      <c r="L126" s="282"/>
      <c r="M126" s="218" t="s">
        <v>11</v>
      </c>
      <c r="N126" s="218" t="s">
        <v>12</v>
      </c>
      <c r="O126" s="282"/>
    </row>
    <row r="127" spans="2:15" s="159" customFormat="1">
      <c r="B127" s="222" t="s">
        <v>13</v>
      </c>
      <c r="C127" s="222" t="s">
        <v>14</v>
      </c>
      <c r="D127" s="222" t="s">
        <v>15</v>
      </c>
      <c r="E127" s="222" t="s">
        <v>16</v>
      </c>
      <c r="F127" s="222" t="s">
        <v>17</v>
      </c>
      <c r="G127" s="222" t="s">
        <v>18</v>
      </c>
      <c r="H127" s="222" t="s">
        <v>19</v>
      </c>
      <c r="I127" s="222" t="s">
        <v>20</v>
      </c>
      <c r="J127" s="222" t="s">
        <v>21</v>
      </c>
      <c r="K127" s="222" t="s">
        <v>22</v>
      </c>
      <c r="L127" s="222" t="s">
        <v>23</v>
      </c>
      <c r="M127" s="222" t="s">
        <v>24</v>
      </c>
      <c r="N127" s="222" t="s">
        <v>25</v>
      </c>
      <c r="O127" s="222" t="s">
        <v>26</v>
      </c>
    </row>
    <row r="128" spans="2:15" s="159" customFormat="1">
      <c r="B128" s="4">
        <v>1100000</v>
      </c>
      <c r="C128" s="5" t="s">
        <v>76</v>
      </c>
      <c r="D128" s="4" t="s">
        <v>28</v>
      </c>
      <c r="E128" s="197"/>
      <c r="F128" s="160"/>
      <c r="G128" s="197">
        <f>G130</f>
        <v>32976</v>
      </c>
      <c r="H128" s="160"/>
      <c r="I128" s="197">
        <f t="shared" ref="I128" si="3">E128+F128+G128+H128</f>
        <v>32976</v>
      </c>
      <c r="J128" s="197">
        <f>J130</f>
        <v>22961.96</v>
      </c>
      <c r="K128" s="197">
        <f t="shared" ref="K128:L128" si="4">K130</f>
        <v>22961.96</v>
      </c>
      <c r="L128" s="197">
        <f t="shared" si="4"/>
        <v>22961.96</v>
      </c>
      <c r="M128" s="160"/>
      <c r="N128" s="160"/>
      <c r="O128" s="160"/>
    </row>
    <row r="129" spans="2:15" s="159" customFormat="1" ht="27">
      <c r="B129" s="4">
        <v>1162000</v>
      </c>
      <c r="C129" s="6" t="s">
        <v>60</v>
      </c>
      <c r="D129" s="4" t="s">
        <v>28</v>
      </c>
      <c r="E129" s="197"/>
      <c r="F129" s="160"/>
      <c r="G129" s="160"/>
      <c r="H129" s="160"/>
      <c r="I129" s="197"/>
      <c r="J129" s="197"/>
      <c r="K129" s="197"/>
      <c r="L129" s="197"/>
      <c r="M129" s="160"/>
      <c r="N129" s="160"/>
      <c r="O129" s="160"/>
    </row>
    <row r="130" spans="2:15" s="159" customFormat="1">
      <c r="B130" s="4">
        <v>1162900</v>
      </c>
      <c r="C130" s="5" t="s">
        <v>113</v>
      </c>
      <c r="D130" s="4">
        <v>472900</v>
      </c>
      <c r="F130" s="160"/>
      <c r="G130" s="197">
        <v>32976</v>
      </c>
      <c r="H130" s="160"/>
      <c r="I130" s="197">
        <f>G130+F130+H130</f>
        <v>32976</v>
      </c>
      <c r="J130" s="197">
        <v>22961.96</v>
      </c>
      <c r="K130" s="197">
        <v>22961.96</v>
      </c>
      <c r="L130" s="197">
        <v>22961.96</v>
      </c>
      <c r="M130" s="160"/>
      <c r="N130" s="160"/>
      <c r="O130" s="160"/>
    </row>
    <row r="131" spans="2:15" s="159" customFormat="1">
      <c r="B131" s="4">
        <v>1000000</v>
      </c>
      <c r="C131" s="4" t="s">
        <v>215</v>
      </c>
      <c r="D131" s="4"/>
      <c r="E131" s="197"/>
      <c r="F131" s="160"/>
      <c r="G131" s="197">
        <f>G128</f>
        <v>32976</v>
      </c>
      <c r="H131" s="160"/>
      <c r="I131" s="197">
        <f>E131+F131+G131+H131</f>
        <v>32976</v>
      </c>
      <c r="J131" s="197">
        <f>J130</f>
        <v>22961.96</v>
      </c>
      <c r="K131" s="197">
        <f t="shared" ref="K131:L131" si="5">K130</f>
        <v>22961.96</v>
      </c>
      <c r="L131" s="197">
        <f t="shared" si="5"/>
        <v>22961.96</v>
      </c>
      <c r="M131" s="160"/>
      <c r="N131" s="160"/>
      <c r="O131" s="160"/>
    </row>
    <row r="132" spans="2:15" s="159" customFormat="1"/>
    <row r="133" spans="2:15" s="159" customFormat="1"/>
    <row r="134" spans="2:15" s="159" customFormat="1"/>
    <row r="135" spans="2:15" s="159" customFormat="1">
      <c r="C135" s="161" t="s">
        <v>329</v>
      </c>
      <c r="D135" s="253" t="s">
        <v>70</v>
      </c>
      <c r="E135" s="253"/>
      <c r="F135" s="253"/>
      <c r="G135" s="252" t="s">
        <v>71</v>
      </c>
      <c r="H135" s="252"/>
      <c r="J135" s="254" t="s">
        <v>155</v>
      </c>
      <c r="K135" s="254"/>
      <c r="L135" s="254"/>
    </row>
    <row r="136" spans="2:15" s="159" customFormat="1">
      <c r="C136" s="8"/>
      <c r="D136" s="8"/>
      <c r="E136" s="1"/>
      <c r="G136" s="252" t="s">
        <v>72</v>
      </c>
      <c r="H136" s="252"/>
      <c r="J136" s="252" t="s">
        <v>73</v>
      </c>
      <c r="K136" s="252"/>
      <c r="L136" s="252"/>
    </row>
    <row r="137" spans="2:15" s="159" customFormat="1">
      <c r="C137" s="216" t="s">
        <v>74</v>
      </c>
      <c r="D137" s="8"/>
      <c r="E137" s="8"/>
      <c r="F137" s="8"/>
      <c r="G137" s="8"/>
      <c r="H137" s="8"/>
      <c r="I137" s="8"/>
    </row>
    <row r="138" spans="2:15" s="159" customFormat="1" ht="16.5" customHeight="1">
      <c r="C138" s="8"/>
      <c r="D138" s="253" t="s">
        <v>75</v>
      </c>
      <c r="E138" s="253"/>
      <c r="F138" s="253"/>
      <c r="G138" s="252" t="s">
        <v>71</v>
      </c>
      <c r="H138" s="252"/>
      <c r="I138" s="7"/>
      <c r="J138" s="254" t="s">
        <v>242</v>
      </c>
      <c r="K138" s="254"/>
      <c r="L138" s="254"/>
    </row>
    <row r="139" spans="2:15" s="159" customFormat="1">
      <c r="C139" s="8"/>
      <c r="D139" s="8"/>
      <c r="E139" s="8"/>
      <c r="F139" s="7"/>
      <c r="G139" s="252" t="s">
        <v>72</v>
      </c>
      <c r="H139" s="252"/>
      <c r="I139" s="7"/>
      <c r="J139" s="252" t="s">
        <v>73</v>
      </c>
      <c r="K139" s="252"/>
      <c r="L139" s="252"/>
    </row>
  </sheetData>
  <mergeCells count="162">
    <mergeCell ref="M78:N78"/>
    <mergeCell ref="O78:O79"/>
    <mergeCell ref="D88:F88"/>
    <mergeCell ref="G88:H88"/>
    <mergeCell ref="J88:L88"/>
    <mergeCell ref="G89:H89"/>
    <mergeCell ref="J89:L89"/>
    <mergeCell ref="K125:K126"/>
    <mergeCell ref="L125:L126"/>
    <mergeCell ref="M125:N125"/>
    <mergeCell ref="O125:O126"/>
    <mergeCell ref="B107:L107"/>
    <mergeCell ref="E108:L108"/>
    <mergeCell ref="B108:D108"/>
    <mergeCell ref="B109:L109"/>
    <mergeCell ref="B110:D110"/>
    <mergeCell ref="E110:L110"/>
    <mergeCell ref="B111:L111"/>
    <mergeCell ref="B112:D112"/>
    <mergeCell ref="E112:L112"/>
    <mergeCell ref="B113:L113"/>
    <mergeCell ref="E115:L115"/>
    <mergeCell ref="E118:L118"/>
    <mergeCell ref="E119:L119"/>
    <mergeCell ref="B14:L14"/>
    <mergeCell ref="B15:D15"/>
    <mergeCell ref="E15:L15"/>
    <mergeCell ref="B16:L16"/>
    <mergeCell ref="E17:L17"/>
    <mergeCell ref="E19:L19"/>
    <mergeCell ref="B17:D17"/>
    <mergeCell ref="B18:L18"/>
    <mergeCell ref="B19:C21"/>
    <mergeCell ref="E20:L20"/>
    <mergeCell ref="B22:L22"/>
    <mergeCell ref="E26:L26"/>
    <mergeCell ref="E21:L21"/>
    <mergeCell ref="B27:L27"/>
    <mergeCell ref="B28:D28"/>
    <mergeCell ref="E28:L28"/>
    <mergeCell ref="B30:B31"/>
    <mergeCell ref="C30:D30"/>
    <mergeCell ref="E30:E31"/>
    <mergeCell ref="F30:H30"/>
    <mergeCell ref="I30:I31"/>
    <mergeCell ref="J30:J31"/>
    <mergeCell ref="K30:K31"/>
    <mergeCell ref="E23:L23"/>
    <mergeCell ref="E24:L24"/>
    <mergeCell ref="B23:C26"/>
    <mergeCell ref="E25:L25"/>
    <mergeCell ref="L30:L31"/>
    <mergeCell ref="J40:L40"/>
    <mergeCell ref="D40:F40"/>
    <mergeCell ref="G40:H40"/>
    <mergeCell ref="J43:L43"/>
    <mergeCell ref="G44:H44"/>
    <mergeCell ref="J44:L44"/>
    <mergeCell ref="M30:N30"/>
    <mergeCell ref="O30:O31"/>
    <mergeCell ref="G41:H41"/>
    <mergeCell ref="J41:L41"/>
    <mergeCell ref="D43:F43"/>
    <mergeCell ref="G43:H43"/>
    <mergeCell ref="J1:L1"/>
    <mergeCell ref="B4:L4"/>
    <mergeCell ref="B5:L5"/>
    <mergeCell ref="B10:C11"/>
    <mergeCell ref="E10:L10"/>
    <mergeCell ref="B12:L12"/>
    <mergeCell ref="B13:D13"/>
    <mergeCell ref="E13:L13"/>
    <mergeCell ref="E8:L8"/>
    <mergeCell ref="E11:L11"/>
    <mergeCell ref="B7:C8"/>
    <mergeCell ref="E7:L7"/>
    <mergeCell ref="B9:L9"/>
    <mergeCell ref="B3:L3"/>
    <mergeCell ref="B57:L57"/>
    <mergeCell ref="E59:L59"/>
    <mergeCell ref="J49:L49"/>
    <mergeCell ref="B51:L51"/>
    <mergeCell ref="B52:L52"/>
    <mergeCell ref="B53:L53"/>
    <mergeCell ref="B55:C56"/>
    <mergeCell ref="E55:L55"/>
    <mergeCell ref="E56:L56"/>
    <mergeCell ref="B58:C59"/>
    <mergeCell ref="E58:L58"/>
    <mergeCell ref="B60:L60"/>
    <mergeCell ref="E63:L63"/>
    <mergeCell ref="B64:L64"/>
    <mergeCell ref="B65:D65"/>
    <mergeCell ref="E65:L65"/>
    <mergeCell ref="B66:L66"/>
    <mergeCell ref="E67:L67"/>
    <mergeCell ref="B61:D61"/>
    <mergeCell ref="E61:L61"/>
    <mergeCell ref="B62:L62"/>
    <mergeCell ref="B63:D63"/>
    <mergeCell ref="B67:C69"/>
    <mergeCell ref="E68:L68"/>
    <mergeCell ref="E69:L69"/>
    <mergeCell ref="B70:L70"/>
    <mergeCell ref="E71:L71"/>
    <mergeCell ref="E72:L72"/>
    <mergeCell ref="E73:L73"/>
    <mergeCell ref="B71:C74"/>
    <mergeCell ref="E74:L74"/>
    <mergeCell ref="E76:L76"/>
    <mergeCell ref="B75:L75"/>
    <mergeCell ref="B76:D76"/>
    <mergeCell ref="B78:B79"/>
    <mergeCell ref="C78:D78"/>
    <mergeCell ref="E78:E79"/>
    <mergeCell ref="F78:H78"/>
    <mergeCell ref="I78:I79"/>
    <mergeCell ref="J78:J79"/>
    <mergeCell ref="J96:L96"/>
    <mergeCell ref="D91:F91"/>
    <mergeCell ref="G91:H91"/>
    <mergeCell ref="J91:L91"/>
    <mergeCell ref="G92:H92"/>
    <mergeCell ref="J92:L92"/>
    <mergeCell ref="K78:K79"/>
    <mergeCell ref="L78:L79"/>
    <mergeCell ref="B105:C106"/>
    <mergeCell ref="E105:L105"/>
    <mergeCell ref="E106:L106"/>
    <mergeCell ref="B98:L98"/>
    <mergeCell ref="B99:L99"/>
    <mergeCell ref="B100:L100"/>
    <mergeCell ref="B102:C103"/>
    <mergeCell ref="E102:L102"/>
    <mergeCell ref="E103:L103"/>
    <mergeCell ref="B104:L104"/>
    <mergeCell ref="B114:C116"/>
    <mergeCell ref="E114:L114"/>
    <mergeCell ref="E116:L116"/>
    <mergeCell ref="B117:L117"/>
    <mergeCell ref="B118:C121"/>
    <mergeCell ref="E120:L120"/>
    <mergeCell ref="E121:L121"/>
    <mergeCell ref="D138:F138"/>
    <mergeCell ref="G138:H138"/>
    <mergeCell ref="J138:L138"/>
    <mergeCell ref="G139:H139"/>
    <mergeCell ref="J139:L139"/>
    <mergeCell ref="E123:L123"/>
    <mergeCell ref="B122:L122"/>
    <mergeCell ref="B123:D123"/>
    <mergeCell ref="B125:B126"/>
    <mergeCell ref="C125:D125"/>
    <mergeCell ref="E125:E126"/>
    <mergeCell ref="F125:H125"/>
    <mergeCell ref="I125:I126"/>
    <mergeCell ref="J125:J126"/>
    <mergeCell ref="D135:F135"/>
    <mergeCell ref="G135:H135"/>
    <mergeCell ref="J135:L135"/>
    <mergeCell ref="G136:H136"/>
    <mergeCell ref="J136:L136"/>
  </mergeCells>
  <pageMargins left="0.7" right="0.7" top="0.75" bottom="0.75" header="0.3" footer="0.3"/>
  <pageSetup paperSize="9" scale="52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workbookViewId="0">
      <selection activeCell="D170" sqref="D170"/>
    </sheetView>
  </sheetViews>
  <sheetFormatPr defaultRowHeight="16.5"/>
  <cols>
    <col min="1" max="1" width="9.140625" style="159" customWidth="1"/>
    <col min="2" max="2" width="33.5703125" style="159" customWidth="1"/>
    <col min="3" max="3" width="12.140625" style="159" customWidth="1"/>
    <col min="4" max="4" width="14.28515625" style="159" customWidth="1"/>
    <col min="5" max="5" width="9.28515625" style="159" customWidth="1"/>
    <col min="6" max="6" width="14.28515625" style="159" customWidth="1"/>
    <col min="7" max="7" width="11.85546875" style="159" customWidth="1"/>
    <col min="8" max="8" width="17.140625" style="159" customWidth="1"/>
    <col min="9" max="9" width="14.85546875" style="159" customWidth="1"/>
    <col min="10" max="10" width="13.85546875" style="159" customWidth="1"/>
    <col min="11" max="11" width="16.7109375" style="159" customWidth="1"/>
    <col min="12" max="12" width="9.5703125" style="159" customWidth="1"/>
    <col min="13" max="14" width="9.140625" style="159"/>
    <col min="15" max="15" width="11" style="159" bestFit="1" customWidth="1"/>
    <col min="16" max="16384" width="9.140625" style="159"/>
  </cols>
  <sheetData>
    <row r="1" spans="1:13">
      <c r="I1" s="288" t="s">
        <v>128</v>
      </c>
      <c r="J1" s="288"/>
      <c r="K1" s="288"/>
    </row>
    <row r="2" spans="1:13" ht="9" customHeight="1">
      <c r="I2" s="217"/>
      <c r="J2" s="217"/>
      <c r="K2" s="217"/>
    </row>
    <row r="3" spans="1:13">
      <c r="A3" s="289" t="s">
        <v>126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</row>
    <row r="4" spans="1:13">
      <c r="A4" s="289" t="s">
        <v>127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</row>
    <row r="5" spans="1:13">
      <c r="A5" s="289" t="s">
        <v>327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13" ht="11.25" customHeight="1">
      <c r="M6" s="12"/>
    </row>
    <row r="7" spans="1:13" ht="16.5" customHeight="1">
      <c r="A7" s="291" t="s">
        <v>29</v>
      </c>
      <c r="B7" s="292"/>
      <c r="C7" s="221" t="s">
        <v>30</v>
      </c>
      <c r="D7" s="265" t="s">
        <v>150</v>
      </c>
      <c r="E7" s="266"/>
      <c r="F7" s="266"/>
      <c r="G7" s="266"/>
      <c r="H7" s="266"/>
      <c r="I7" s="266"/>
      <c r="J7" s="266"/>
      <c r="K7" s="267"/>
    </row>
    <row r="8" spans="1:13">
      <c r="A8" s="293"/>
      <c r="B8" s="294"/>
      <c r="C8" s="221" t="s">
        <v>31</v>
      </c>
      <c r="D8" s="265">
        <v>104021</v>
      </c>
      <c r="E8" s="266"/>
      <c r="F8" s="266"/>
      <c r="G8" s="266"/>
      <c r="H8" s="266"/>
      <c r="I8" s="266"/>
      <c r="J8" s="266"/>
      <c r="K8" s="267"/>
    </row>
    <row r="9" spans="1:13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spans="1:13" ht="27" customHeight="1">
      <c r="A10" s="291" t="s">
        <v>32</v>
      </c>
      <c r="B10" s="292"/>
      <c r="C10" s="221" t="s">
        <v>30</v>
      </c>
      <c r="D10" s="265" t="s">
        <v>150</v>
      </c>
      <c r="E10" s="266"/>
      <c r="F10" s="266"/>
      <c r="G10" s="266"/>
      <c r="H10" s="266"/>
      <c r="I10" s="266"/>
      <c r="J10" s="266"/>
      <c r="K10" s="267"/>
    </row>
    <row r="11" spans="1:13">
      <c r="A11" s="293"/>
      <c r="B11" s="294"/>
      <c r="C11" s="221" t="s">
        <v>31</v>
      </c>
      <c r="D11" s="265">
        <v>104021</v>
      </c>
      <c r="E11" s="266"/>
      <c r="F11" s="266"/>
      <c r="G11" s="266"/>
      <c r="H11" s="266"/>
      <c r="I11" s="266"/>
      <c r="J11" s="266"/>
      <c r="K11" s="267"/>
    </row>
    <row r="12" spans="1:13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3" ht="16.5" customHeight="1">
      <c r="A13" s="268" t="s">
        <v>33</v>
      </c>
      <c r="B13" s="269"/>
      <c r="C13" s="270"/>
      <c r="D13" s="265" t="s">
        <v>150</v>
      </c>
      <c r="E13" s="266"/>
      <c r="F13" s="266"/>
      <c r="G13" s="266"/>
      <c r="H13" s="266"/>
      <c r="I13" s="266"/>
      <c r="J13" s="266"/>
      <c r="K13" s="267"/>
    </row>
    <row r="14" spans="1:13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</row>
    <row r="15" spans="1:13" ht="16.5" customHeight="1">
      <c r="A15" s="268" t="s">
        <v>34</v>
      </c>
      <c r="B15" s="269"/>
      <c r="C15" s="270"/>
      <c r="D15" s="265">
        <v>1006</v>
      </c>
      <c r="E15" s="266"/>
      <c r="F15" s="266"/>
      <c r="G15" s="266"/>
      <c r="H15" s="266"/>
      <c r="I15" s="266"/>
      <c r="J15" s="266"/>
      <c r="K15" s="267"/>
    </row>
    <row r="16" spans="1:13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</row>
    <row r="17" spans="1:14" ht="16.5" customHeight="1">
      <c r="A17" s="268" t="s">
        <v>35</v>
      </c>
      <c r="B17" s="269"/>
      <c r="C17" s="270"/>
      <c r="D17" s="265">
        <v>1</v>
      </c>
      <c r="E17" s="266"/>
      <c r="F17" s="266"/>
      <c r="G17" s="266"/>
      <c r="H17" s="266"/>
      <c r="I17" s="266"/>
      <c r="J17" s="266"/>
      <c r="K17" s="267"/>
    </row>
    <row r="18" spans="1:14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spans="1:14" ht="16.5" customHeight="1">
      <c r="A19" s="271" t="s">
        <v>36</v>
      </c>
      <c r="B19" s="272"/>
      <c r="C19" s="221" t="s">
        <v>37</v>
      </c>
      <c r="D19" s="303" t="s">
        <v>148</v>
      </c>
      <c r="E19" s="304"/>
      <c r="F19" s="304"/>
      <c r="G19" s="304"/>
      <c r="H19" s="304"/>
      <c r="I19" s="304"/>
      <c r="J19" s="304"/>
      <c r="K19" s="305"/>
    </row>
    <row r="20" spans="1:14">
      <c r="A20" s="273"/>
      <c r="B20" s="274"/>
      <c r="C20" s="221" t="s">
        <v>38</v>
      </c>
      <c r="D20" s="290" t="s">
        <v>319</v>
      </c>
      <c r="E20" s="290"/>
      <c r="F20" s="290"/>
      <c r="G20" s="290"/>
      <c r="H20" s="290"/>
      <c r="I20" s="290"/>
      <c r="J20" s="290"/>
      <c r="K20" s="290"/>
    </row>
    <row r="21" spans="1:14">
      <c r="A21" s="275"/>
      <c r="B21" s="276"/>
      <c r="C21" s="221" t="s">
        <v>39</v>
      </c>
      <c r="D21" s="303" t="s">
        <v>148</v>
      </c>
      <c r="E21" s="304"/>
      <c r="F21" s="304"/>
      <c r="G21" s="304"/>
      <c r="H21" s="304"/>
      <c r="I21" s="304"/>
      <c r="J21" s="304"/>
      <c r="K21" s="305"/>
    </row>
    <row r="22" spans="1:14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1:14" ht="27" customHeight="1">
      <c r="A23" s="256" t="s">
        <v>40</v>
      </c>
      <c r="B23" s="257"/>
      <c r="C23" s="221" t="s">
        <v>41</v>
      </c>
      <c r="D23" s="262" t="s">
        <v>151</v>
      </c>
      <c r="E23" s="263"/>
      <c r="F23" s="263"/>
      <c r="G23" s="263"/>
      <c r="H23" s="263"/>
      <c r="I23" s="263"/>
      <c r="J23" s="263"/>
      <c r="K23" s="264"/>
    </row>
    <row r="24" spans="1:14" ht="18" customHeight="1">
      <c r="A24" s="258"/>
      <c r="B24" s="259"/>
      <c r="C24" s="221" t="s">
        <v>42</v>
      </c>
      <c r="D24" s="265">
        <v>1108</v>
      </c>
      <c r="E24" s="266"/>
      <c r="F24" s="266"/>
      <c r="G24" s="266"/>
      <c r="H24" s="266"/>
      <c r="I24" s="266"/>
      <c r="J24" s="266"/>
      <c r="K24" s="267"/>
    </row>
    <row r="25" spans="1:14" ht="32.25" customHeight="1">
      <c r="A25" s="258"/>
      <c r="B25" s="259"/>
      <c r="C25" s="221" t="s">
        <v>43</v>
      </c>
      <c r="D25" s="262" t="s">
        <v>271</v>
      </c>
      <c r="E25" s="263"/>
      <c r="F25" s="263"/>
      <c r="G25" s="263"/>
      <c r="H25" s="263"/>
      <c r="I25" s="263"/>
      <c r="J25" s="263"/>
      <c r="K25" s="264"/>
    </row>
    <row r="26" spans="1:14" ht="19.5" customHeight="1">
      <c r="A26" s="260"/>
      <c r="B26" s="261"/>
      <c r="C26" s="221" t="s">
        <v>44</v>
      </c>
      <c r="D26" s="265">
        <v>11008</v>
      </c>
      <c r="E26" s="266"/>
      <c r="F26" s="266"/>
      <c r="G26" s="266"/>
      <c r="H26" s="266"/>
      <c r="I26" s="266"/>
      <c r="J26" s="266"/>
      <c r="K26" s="267"/>
    </row>
    <row r="27" spans="1:14" ht="16.5" customHeight="1">
      <c r="A27" s="268" t="s">
        <v>45</v>
      </c>
      <c r="B27" s="269"/>
      <c r="C27" s="270"/>
      <c r="D27" s="265" t="s">
        <v>154</v>
      </c>
      <c r="E27" s="266"/>
      <c r="F27" s="266"/>
      <c r="G27" s="266"/>
      <c r="H27" s="266"/>
      <c r="I27" s="266"/>
      <c r="J27" s="266"/>
      <c r="K27" s="267"/>
    </row>
    <row r="28" spans="1:14" ht="12" customHeight="1">
      <c r="L28" s="159" t="s">
        <v>274</v>
      </c>
    </row>
    <row r="29" spans="1:14" ht="62.25" customHeight="1">
      <c r="A29" s="295" t="s">
        <v>50</v>
      </c>
      <c r="B29" s="297" t="s">
        <v>1</v>
      </c>
      <c r="C29" s="298"/>
      <c r="D29" s="295" t="s">
        <v>49</v>
      </c>
      <c r="E29" s="280" t="s">
        <v>3</v>
      </c>
      <c r="F29" s="299"/>
      <c r="G29" s="281"/>
      <c r="H29" s="295" t="s">
        <v>47</v>
      </c>
      <c r="I29" s="295" t="s">
        <v>4</v>
      </c>
      <c r="J29" s="295" t="s">
        <v>5</v>
      </c>
      <c r="K29" s="295" t="s">
        <v>6</v>
      </c>
      <c r="L29" s="280" t="s">
        <v>46</v>
      </c>
      <c r="M29" s="281"/>
      <c r="N29" s="295" t="s">
        <v>7</v>
      </c>
    </row>
    <row r="30" spans="1:14" ht="58.5" customHeight="1">
      <c r="A30" s="296"/>
      <c r="B30" s="220" t="s">
        <v>8</v>
      </c>
      <c r="C30" s="218" t="s">
        <v>0</v>
      </c>
      <c r="D30" s="296"/>
      <c r="E30" s="218" t="s">
        <v>48</v>
      </c>
      <c r="F30" s="218" t="s">
        <v>9</v>
      </c>
      <c r="G30" s="218" t="s">
        <v>10</v>
      </c>
      <c r="H30" s="296"/>
      <c r="I30" s="296"/>
      <c r="J30" s="296"/>
      <c r="K30" s="296"/>
      <c r="L30" s="218" t="s">
        <v>11</v>
      </c>
      <c r="M30" s="218" t="s">
        <v>12</v>
      </c>
      <c r="N30" s="296"/>
    </row>
    <row r="31" spans="1:14">
      <c r="A31" s="222" t="s">
        <v>13</v>
      </c>
      <c r="B31" s="222" t="s">
        <v>14</v>
      </c>
      <c r="C31" s="222" t="s">
        <v>15</v>
      </c>
      <c r="D31" s="222" t="s">
        <v>16</v>
      </c>
      <c r="E31" s="222" t="s">
        <v>17</v>
      </c>
      <c r="F31" s="222" t="s">
        <v>18</v>
      </c>
      <c r="G31" s="222" t="s">
        <v>19</v>
      </c>
      <c r="H31" s="222" t="s">
        <v>20</v>
      </c>
      <c r="I31" s="222" t="s">
        <v>21</v>
      </c>
      <c r="J31" s="222" t="s">
        <v>22</v>
      </c>
      <c r="K31" s="222" t="s">
        <v>23</v>
      </c>
      <c r="L31" s="222" t="s">
        <v>24</v>
      </c>
      <c r="M31" s="222" t="s">
        <v>25</v>
      </c>
      <c r="N31" s="222" t="s">
        <v>26</v>
      </c>
    </row>
    <row r="32" spans="1:14" ht="13.5" customHeight="1">
      <c r="A32" s="4">
        <v>1100000</v>
      </c>
      <c r="B32" s="5" t="s">
        <v>76</v>
      </c>
      <c r="C32" s="4" t="s">
        <v>28</v>
      </c>
      <c r="D32" s="195">
        <f>D34</f>
        <v>0</v>
      </c>
      <c r="E32" s="195">
        <f t="shared" ref="E32:G32" si="0">E34</f>
        <v>0</v>
      </c>
      <c r="F32" s="195">
        <f t="shared" si="0"/>
        <v>171685.3</v>
      </c>
      <c r="G32" s="195">
        <f t="shared" si="0"/>
        <v>0</v>
      </c>
      <c r="H32" s="195">
        <f>D32+E32+F32+G32</f>
        <v>171685.3</v>
      </c>
      <c r="I32" s="25">
        <f>I34+I35</f>
        <v>172464.39</v>
      </c>
      <c r="J32" s="25">
        <f t="shared" ref="J32" si="1">K34+J35</f>
        <v>26215.16</v>
      </c>
      <c r="K32" s="25">
        <f>K34</f>
        <v>26215.16</v>
      </c>
      <c r="L32" s="160"/>
      <c r="M32" s="160"/>
      <c r="N32" s="160"/>
    </row>
    <row r="33" spans="1:14" ht="12.75" customHeight="1">
      <c r="A33" s="4">
        <v>1176000</v>
      </c>
      <c r="B33" s="6" t="s">
        <v>63</v>
      </c>
      <c r="C33" s="4" t="s">
        <v>28</v>
      </c>
      <c r="D33" s="198"/>
      <c r="E33" s="198"/>
      <c r="F33" s="198"/>
      <c r="G33" s="198"/>
      <c r="H33" s="195"/>
      <c r="I33" s="160"/>
      <c r="J33" s="160"/>
      <c r="K33" s="160"/>
      <c r="L33" s="160"/>
      <c r="M33" s="160"/>
      <c r="N33" s="160"/>
    </row>
    <row r="34" spans="1:14" ht="17.25">
      <c r="A34" s="4">
        <v>1176100</v>
      </c>
      <c r="B34" s="5" t="s">
        <v>119</v>
      </c>
      <c r="C34" s="4">
        <v>486100</v>
      </c>
      <c r="D34" s="195"/>
      <c r="E34" s="195"/>
      <c r="F34" s="195">
        <f>40000+131685.3</f>
        <v>171685.3</v>
      </c>
      <c r="G34" s="195"/>
      <c r="H34" s="195">
        <f>D34+F34</f>
        <v>171685.3</v>
      </c>
      <c r="J34" s="160">
        <v>26215.16</v>
      </c>
      <c r="K34" s="160">
        <v>26215.16</v>
      </c>
      <c r="L34" s="160"/>
      <c r="M34" s="160"/>
      <c r="N34" s="160"/>
    </row>
    <row r="35" spans="1:14" ht="27">
      <c r="A35" s="4">
        <v>1311100</v>
      </c>
      <c r="B35" s="5" t="s">
        <v>353</v>
      </c>
      <c r="C35" s="251">
        <v>5100</v>
      </c>
      <c r="D35" s="195"/>
      <c r="E35" s="195"/>
      <c r="F35" s="195"/>
      <c r="G35" s="195"/>
      <c r="H35" s="195"/>
      <c r="I35" s="160">
        <v>172464.39</v>
      </c>
      <c r="J35" s="160"/>
      <c r="K35" s="160"/>
      <c r="L35" s="160"/>
      <c r="M35" s="160"/>
      <c r="N35" s="160"/>
    </row>
    <row r="36" spans="1:14" ht="17.25" customHeight="1">
      <c r="A36" s="4">
        <v>1000000</v>
      </c>
      <c r="B36" s="4" t="s">
        <v>215</v>
      </c>
      <c r="C36" s="4"/>
      <c r="D36" s="195">
        <f>D32</f>
        <v>0</v>
      </c>
      <c r="E36" s="195">
        <f t="shared" ref="E36:G36" si="2">E32</f>
        <v>0</v>
      </c>
      <c r="F36" s="195">
        <f>F32</f>
        <v>171685.3</v>
      </c>
      <c r="G36" s="195">
        <f t="shared" si="2"/>
        <v>0</v>
      </c>
      <c r="H36" s="195">
        <f t="shared" ref="H36" si="3">D36+E36+F36+G36</f>
        <v>171685.3</v>
      </c>
      <c r="I36" s="25">
        <f>I32</f>
        <v>172464.39</v>
      </c>
      <c r="J36" s="25">
        <f>J32</f>
        <v>26215.16</v>
      </c>
      <c r="K36" s="25">
        <f>K32</f>
        <v>26215.16</v>
      </c>
      <c r="L36" s="160"/>
      <c r="M36" s="160"/>
      <c r="N36" s="160"/>
    </row>
    <row r="37" spans="1:14" ht="14.25" customHeight="1">
      <c r="A37" s="56"/>
      <c r="B37" s="56"/>
      <c r="C37" s="56"/>
      <c r="D37" s="224"/>
      <c r="E37" s="224"/>
      <c r="F37" s="224"/>
      <c r="G37" s="224"/>
      <c r="H37" s="224"/>
      <c r="I37" s="57"/>
      <c r="J37" s="57"/>
      <c r="K37" s="57"/>
      <c r="L37" s="58"/>
      <c r="M37" s="58"/>
      <c r="N37" s="58"/>
    </row>
    <row r="38" spans="1:14" ht="16.5" customHeight="1">
      <c r="B38" s="161" t="s">
        <v>329</v>
      </c>
      <c r="C38" s="253" t="s">
        <v>70</v>
      </c>
      <c r="D38" s="253"/>
      <c r="E38" s="253"/>
      <c r="F38" s="252" t="s">
        <v>71</v>
      </c>
      <c r="G38" s="252"/>
      <c r="I38" s="254" t="s">
        <v>155</v>
      </c>
      <c r="J38" s="254"/>
      <c r="K38" s="254"/>
    </row>
    <row r="39" spans="1:14" ht="13.5" customHeight="1">
      <c r="B39" s="8"/>
      <c r="C39" s="8"/>
      <c r="D39" s="1"/>
      <c r="F39" s="252" t="s">
        <v>72</v>
      </c>
      <c r="G39" s="252"/>
      <c r="I39" s="252" t="s">
        <v>73</v>
      </c>
      <c r="J39" s="252"/>
      <c r="K39" s="252"/>
    </row>
    <row r="40" spans="1:14" ht="12" customHeight="1">
      <c r="B40" s="216" t="s">
        <v>74</v>
      </c>
      <c r="C40" s="8"/>
      <c r="D40" s="8"/>
      <c r="E40" s="8"/>
      <c r="F40" s="8"/>
      <c r="G40" s="8"/>
      <c r="H40" s="8"/>
    </row>
    <row r="41" spans="1:14" ht="16.5" customHeight="1">
      <c r="B41" s="8"/>
      <c r="C41" s="253" t="s">
        <v>75</v>
      </c>
      <c r="D41" s="253"/>
      <c r="E41" s="253"/>
      <c r="F41" s="252" t="s">
        <v>71</v>
      </c>
      <c r="G41" s="252"/>
      <c r="H41" s="7"/>
      <c r="I41" s="254" t="s">
        <v>242</v>
      </c>
      <c r="J41" s="254"/>
      <c r="K41" s="254"/>
    </row>
    <row r="42" spans="1:14" ht="16.5" customHeight="1">
      <c r="B42" s="8"/>
      <c r="C42" s="219"/>
      <c r="D42" s="219"/>
      <c r="E42" s="219"/>
      <c r="F42" s="252" t="s">
        <v>72</v>
      </c>
      <c r="G42" s="252"/>
      <c r="H42" s="7"/>
      <c r="I42" s="252" t="s">
        <v>73</v>
      </c>
      <c r="J42" s="252"/>
      <c r="K42" s="252"/>
    </row>
    <row r="43" spans="1:14">
      <c r="I43" s="288" t="s">
        <v>128</v>
      </c>
      <c r="J43" s="288"/>
      <c r="K43" s="288"/>
    </row>
    <row r="44" spans="1:14">
      <c r="I44" s="217"/>
      <c r="J44" s="217"/>
      <c r="K44" s="217"/>
    </row>
    <row r="45" spans="1:14">
      <c r="A45" s="289" t="s">
        <v>126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</row>
    <row r="46" spans="1:14">
      <c r="A46" s="289" t="s">
        <v>127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</row>
    <row r="47" spans="1:14">
      <c r="A47" s="289" t="s">
        <v>327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</row>
    <row r="48" spans="1:14">
      <c r="M48" s="12"/>
    </row>
    <row r="49" spans="1:11" ht="16.5" customHeight="1">
      <c r="A49" s="291" t="s">
        <v>29</v>
      </c>
      <c r="B49" s="292"/>
      <c r="C49" s="221" t="s">
        <v>30</v>
      </c>
      <c r="D49" s="265" t="s">
        <v>150</v>
      </c>
      <c r="E49" s="266"/>
      <c r="F49" s="266"/>
      <c r="G49" s="266"/>
      <c r="H49" s="266"/>
      <c r="I49" s="266"/>
      <c r="J49" s="266"/>
      <c r="K49" s="267"/>
    </row>
    <row r="50" spans="1:11">
      <c r="A50" s="293"/>
      <c r="B50" s="294"/>
      <c r="C50" s="221" t="s">
        <v>31</v>
      </c>
      <c r="D50" s="265">
        <v>104021</v>
      </c>
      <c r="E50" s="266"/>
      <c r="F50" s="266"/>
      <c r="G50" s="266"/>
      <c r="H50" s="266"/>
      <c r="I50" s="266"/>
      <c r="J50" s="266"/>
      <c r="K50" s="267"/>
    </row>
    <row r="51" spans="1:11">
      <c r="A51" s="255"/>
      <c r="B51" s="255"/>
      <c r="C51" s="255"/>
      <c r="D51" s="255"/>
      <c r="E51" s="255"/>
      <c r="F51" s="255"/>
      <c r="G51" s="255"/>
      <c r="H51" s="255"/>
      <c r="I51" s="255"/>
      <c r="J51" s="255"/>
      <c r="K51" s="255"/>
    </row>
    <row r="52" spans="1:11" ht="27" customHeight="1">
      <c r="A52" s="291" t="s">
        <v>32</v>
      </c>
      <c r="B52" s="292"/>
      <c r="C52" s="221" t="s">
        <v>30</v>
      </c>
      <c r="D52" s="265" t="s">
        <v>150</v>
      </c>
      <c r="E52" s="266"/>
      <c r="F52" s="266"/>
      <c r="G52" s="266"/>
      <c r="H52" s="266"/>
      <c r="I52" s="266"/>
      <c r="J52" s="266"/>
      <c r="K52" s="267"/>
    </row>
    <row r="53" spans="1:11">
      <c r="A53" s="293"/>
      <c r="B53" s="294"/>
      <c r="C53" s="221" t="s">
        <v>31</v>
      </c>
      <c r="D53" s="265">
        <v>104021</v>
      </c>
      <c r="E53" s="266"/>
      <c r="F53" s="266"/>
      <c r="G53" s="266"/>
      <c r="H53" s="266"/>
      <c r="I53" s="266"/>
      <c r="J53" s="266"/>
      <c r="K53" s="267"/>
    </row>
    <row r="54" spans="1:11">
      <c r="A54" s="266"/>
      <c r="B54" s="266"/>
      <c r="C54" s="266"/>
      <c r="D54" s="266"/>
      <c r="E54" s="266"/>
      <c r="F54" s="266"/>
      <c r="G54" s="266"/>
      <c r="H54" s="266"/>
      <c r="I54" s="266"/>
      <c r="J54" s="266"/>
      <c r="K54" s="266"/>
    </row>
    <row r="55" spans="1:11" ht="16.5" customHeight="1">
      <c r="A55" s="268" t="s">
        <v>33</v>
      </c>
      <c r="B55" s="269"/>
      <c r="C55" s="270"/>
      <c r="D55" s="265" t="s">
        <v>150</v>
      </c>
      <c r="E55" s="266"/>
      <c r="F55" s="266"/>
      <c r="G55" s="266"/>
      <c r="H55" s="266"/>
      <c r="I55" s="266"/>
      <c r="J55" s="266"/>
      <c r="K55" s="267"/>
    </row>
    <row r="56" spans="1:11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</row>
    <row r="57" spans="1:11" ht="16.5" customHeight="1">
      <c r="A57" s="268" t="s">
        <v>34</v>
      </c>
      <c r="B57" s="269"/>
      <c r="C57" s="270"/>
      <c r="D57" s="265">
        <v>1006</v>
      </c>
      <c r="E57" s="266"/>
      <c r="F57" s="266"/>
      <c r="G57" s="266"/>
      <c r="H57" s="266"/>
      <c r="I57" s="266"/>
      <c r="J57" s="266"/>
      <c r="K57" s="267"/>
    </row>
    <row r="58" spans="1:11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</row>
    <row r="59" spans="1:11" ht="16.5" customHeight="1">
      <c r="A59" s="268" t="s">
        <v>35</v>
      </c>
      <c r="B59" s="269"/>
      <c r="C59" s="270"/>
      <c r="D59" s="265">
        <v>1</v>
      </c>
      <c r="E59" s="266"/>
      <c r="F59" s="266"/>
      <c r="G59" s="266"/>
      <c r="H59" s="266"/>
      <c r="I59" s="266"/>
      <c r="J59" s="266"/>
      <c r="K59" s="267"/>
    </row>
    <row r="60" spans="1:11">
      <c r="A60" s="255"/>
      <c r="B60" s="255"/>
      <c r="C60" s="255"/>
      <c r="D60" s="255"/>
      <c r="E60" s="255"/>
      <c r="F60" s="255"/>
      <c r="G60" s="255"/>
      <c r="H60" s="255"/>
      <c r="I60" s="255"/>
      <c r="J60" s="255"/>
      <c r="K60" s="255"/>
    </row>
    <row r="61" spans="1:11" ht="12.75" customHeight="1">
      <c r="A61" s="271" t="s">
        <v>36</v>
      </c>
      <c r="B61" s="272"/>
      <c r="C61" s="221" t="s">
        <v>37</v>
      </c>
      <c r="D61" s="303" t="s">
        <v>148</v>
      </c>
      <c r="E61" s="304"/>
      <c r="F61" s="304"/>
      <c r="G61" s="304"/>
      <c r="H61" s="304"/>
      <c r="I61" s="304"/>
      <c r="J61" s="304"/>
      <c r="K61" s="305"/>
    </row>
    <row r="62" spans="1:11" ht="13.5" customHeight="1">
      <c r="A62" s="273"/>
      <c r="B62" s="274"/>
      <c r="C62" s="221" t="s">
        <v>38</v>
      </c>
      <c r="D62" s="290" t="s">
        <v>319</v>
      </c>
      <c r="E62" s="290"/>
      <c r="F62" s="290"/>
      <c r="G62" s="290"/>
      <c r="H62" s="290"/>
      <c r="I62" s="290"/>
      <c r="J62" s="290"/>
      <c r="K62" s="290"/>
    </row>
    <row r="63" spans="1:11" ht="15.75" customHeight="1">
      <c r="A63" s="275"/>
      <c r="B63" s="276"/>
      <c r="C63" s="221" t="s">
        <v>39</v>
      </c>
      <c r="D63" s="303" t="s">
        <v>148</v>
      </c>
      <c r="E63" s="304"/>
      <c r="F63" s="304"/>
      <c r="G63" s="304"/>
      <c r="H63" s="304"/>
      <c r="I63" s="304"/>
      <c r="J63" s="304"/>
      <c r="K63" s="305"/>
    </row>
    <row r="64" spans="1:11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255"/>
    </row>
    <row r="65" spans="1:14" ht="27" customHeight="1">
      <c r="A65" s="256" t="s">
        <v>40</v>
      </c>
      <c r="B65" s="257"/>
      <c r="C65" s="221" t="s">
        <v>41</v>
      </c>
      <c r="D65" s="262" t="s">
        <v>151</v>
      </c>
      <c r="E65" s="263"/>
      <c r="F65" s="263"/>
      <c r="G65" s="263"/>
      <c r="H65" s="263"/>
      <c r="I65" s="263"/>
      <c r="J65" s="263"/>
      <c r="K65" s="264"/>
    </row>
    <row r="66" spans="1:14" ht="20.25" customHeight="1">
      <c r="A66" s="258"/>
      <c r="B66" s="259"/>
      <c r="C66" s="221" t="s">
        <v>42</v>
      </c>
      <c r="D66" s="265">
        <v>1108</v>
      </c>
      <c r="E66" s="266"/>
      <c r="F66" s="266"/>
      <c r="G66" s="266"/>
      <c r="H66" s="266"/>
      <c r="I66" s="266"/>
      <c r="J66" s="266"/>
      <c r="K66" s="267"/>
    </row>
    <row r="67" spans="1:14" ht="27" customHeight="1">
      <c r="A67" s="258"/>
      <c r="B67" s="259"/>
      <c r="C67" s="221" t="s">
        <v>43</v>
      </c>
      <c r="D67" s="262" t="s">
        <v>271</v>
      </c>
      <c r="E67" s="263"/>
      <c r="F67" s="263"/>
      <c r="G67" s="263"/>
      <c r="H67" s="263"/>
      <c r="I67" s="263"/>
      <c r="J67" s="263"/>
      <c r="K67" s="264"/>
    </row>
    <row r="68" spans="1:14" ht="21" customHeight="1">
      <c r="A68" s="260"/>
      <c r="B68" s="261"/>
      <c r="C68" s="221" t="s">
        <v>44</v>
      </c>
      <c r="D68" s="265">
        <v>11008</v>
      </c>
      <c r="E68" s="266"/>
      <c r="F68" s="266"/>
      <c r="G68" s="266"/>
      <c r="H68" s="266"/>
      <c r="I68" s="266"/>
      <c r="J68" s="266"/>
      <c r="K68" s="267"/>
    </row>
    <row r="69" spans="1:14" ht="12.75" customHeight="1">
      <c r="A69" s="268" t="s">
        <v>45</v>
      </c>
      <c r="B69" s="269"/>
      <c r="C69" s="270"/>
      <c r="D69" s="265" t="s">
        <v>154</v>
      </c>
      <c r="E69" s="266"/>
      <c r="F69" s="266"/>
      <c r="G69" s="266"/>
      <c r="H69" s="266"/>
      <c r="I69" s="266"/>
      <c r="J69" s="266"/>
      <c r="K69" s="267"/>
    </row>
    <row r="70" spans="1:14">
      <c r="L70" s="159" t="s">
        <v>275</v>
      </c>
    </row>
    <row r="71" spans="1:14" ht="59.25" customHeight="1">
      <c r="A71" s="295" t="s">
        <v>50</v>
      </c>
      <c r="B71" s="297" t="s">
        <v>1</v>
      </c>
      <c r="C71" s="298"/>
      <c r="D71" s="295" t="s">
        <v>49</v>
      </c>
      <c r="E71" s="280" t="s">
        <v>3</v>
      </c>
      <c r="F71" s="299"/>
      <c r="G71" s="281"/>
      <c r="H71" s="295" t="s">
        <v>47</v>
      </c>
      <c r="I71" s="295" t="s">
        <v>4</v>
      </c>
      <c r="J71" s="295" t="s">
        <v>5</v>
      </c>
      <c r="K71" s="295" t="s">
        <v>6</v>
      </c>
      <c r="L71" s="280" t="s">
        <v>46</v>
      </c>
      <c r="M71" s="281"/>
      <c r="N71" s="295" t="s">
        <v>7</v>
      </c>
    </row>
    <row r="72" spans="1:14" ht="65.25" customHeight="1">
      <c r="A72" s="296"/>
      <c r="B72" s="220" t="s">
        <v>8</v>
      </c>
      <c r="C72" s="218" t="s">
        <v>0</v>
      </c>
      <c r="D72" s="296"/>
      <c r="E72" s="218" t="s">
        <v>48</v>
      </c>
      <c r="F72" s="218" t="s">
        <v>9</v>
      </c>
      <c r="G72" s="218" t="s">
        <v>10</v>
      </c>
      <c r="H72" s="296"/>
      <c r="I72" s="296"/>
      <c r="J72" s="296"/>
      <c r="K72" s="296"/>
      <c r="L72" s="218" t="s">
        <v>11</v>
      </c>
      <c r="M72" s="218" t="s">
        <v>12</v>
      </c>
      <c r="N72" s="296"/>
    </row>
    <row r="73" spans="1:14" ht="12" customHeight="1">
      <c r="A73" s="222" t="s">
        <v>13</v>
      </c>
      <c r="B73" s="222" t="s">
        <v>14</v>
      </c>
      <c r="C73" s="222" t="s">
        <v>15</v>
      </c>
      <c r="D73" s="222" t="s">
        <v>16</v>
      </c>
      <c r="E73" s="222" t="s">
        <v>17</v>
      </c>
      <c r="F73" s="222" t="s">
        <v>18</v>
      </c>
      <c r="G73" s="222" t="s">
        <v>19</v>
      </c>
      <c r="H73" s="222" t="s">
        <v>20</v>
      </c>
      <c r="I73" s="222" t="s">
        <v>21</v>
      </c>
      <c r="J73" s="222" t="s">
        <v>22</v>
      </c>
      <c r="K73" s="222" t="s">
        <v>23</v>
      </c>
      <c r="L73" s="222" t="s">
        <v>24</v>
      </c>
      <c r="M73" s="222" t="s">
        <v>25</v>
      </c>
      <c r="N73" s="222" t="s">
        <v>26</v>
      </c>
    </row>
    <row r="74" spans="1:14" ht="17.25">
      <c r="A74" s="4">
        <v>1100000</v>
      </c>
      <c r="B74" s="5" t="s">
        <v>76</v>
      </c>
      <c r="C74" s="4" t="s">
        <v>28</v>
      </c>
      <c r="D74" s="195">
        <f>D76</f>
        <v>0</v>
      </c>
      <c r="E74" s="195">
        <f t="shared" ref="E74:G74" si="4">E76</f>
        <v>0</v>
      </c>
      <c r="F74" s="195">
        <f t="shared" si="4"/>
        <v>42921.3</v>
      </c>
      <c r="G74" s="195">
        <f t="shared" si="4"/>
        <v>0</v>
      </c>
      <c r="H74" s="195">
        <f>D74+E74+F74+G74</f>
        <v>42921.3</v>
      </c>
      <c r="I74" s="25">
        <f>I76</f>
        <v>0</v>
      </c>
      <c r="J74" s="25">
        <f t="shared" ref="J74:K74" si="5">J76</f>
        <v>0</v>
      </c>
      <c r="K74" s="25">
        <f t="shared" si="5"/>
        <v>0</v>
      </c>
      <c r="L74" s="160"/>
      <c r="M74" s="160"/>
      <c r="N74" s="160"/>
    </row>
    <row r="75" spans="1:14" ht="15" customHeight="1">
      <c r="A75" s="4">
        <v>1176000</v>
      </c>
      <c r="B75" s="6" t="s">
        <v>63</v>
      </c>
      <c r="C75" s="4" t="s">
        <v>28</v>
      </c>
      <c r="D75" s="198"/>
      <c r="E75" s="198"/>
      <c r="F75" s="198"/>
      <c r="G75" s="198"/>
      <c r="H75" s="195"/>
      <c r="I75" s="160"/>
      <c r="J75" s="160"/>
      <c r="K75" s="160"/>
      <c r="L75" s="160"/>
      <c r="M75" s="160"/>
      <c r="N75" s="160"/>
    </row>
    <row r="76" spans="1:14" ht="12.75" customHeight="1">
      <c r="A76" s="4">
        <v>1176100</v>
      </c>
      <c r="B76" s="5" t="s">
        <v>119</v>
      </c>
      <c r="C76" s="4">
        <v>486100</v>
      </c>
      <c r="D76" s="195"/>
      <c r="E76" s="198"/>
      <c r="F76" s="195">
        <f>10000+32921.3</f>
        <v>42921.3</v>
      </c>
      <c r="G76" s="198"/>
      <c r="H76" s="195">
        <f>D76+F76</f>
        <v>42921.3</v>
      </c>
      <c r="I76" s="160"/>
      <c r="J76" s="160"/>
      <c r="K76" s="160"/>
      <c r="L76" s="160"/>
      <c r="M76" s="160"/>
      <c r="N76" s="160"/>
    </row>
    <row r="77" spans="1:14" ht="13.5" customHeight="1">
      <c r="A77" s="4">
        <v>1000000</v>
      </c>
      <c r="B77" s="4" t="s">
        <v>215</v>
      </c>
      <c r="C77" s="4"/>
      <c r="D77" s="195">
        <f>D74</f>
        <v>0</v>
      </c>
      <c r="E77" s="195">
        <f t="shared" ref="E77:H77" si="6">E74</f>
        <v>0</v>
      </c>
      <c r="F77" s="195">
        <f t="shared" si="6"/>
        <v>42921.3</v>
      </c>
      <c r="G77" s="195">
        <f t="shared" si="6"/>
        <v>0</v>
      </c>
      <c r="H77" s="195">
        <f t="shared" si="6"/>
        <v>42921.3</v>
      </c>
      <c r="I77" s="25">
        <f>I74</f>
        <v>0</v>
      </c>
      <c r="J77" s="25">
        <f>J74</f>
        <v>0</v>
      </c>
      <c r="K77" s="25">
        <f>K74</f>
        <v>0</v>
      </c>
      <c r="L77" s="160"/>
      <c r="M77" s="160"/>
      <c r="N77" s="160"/>
    </row>
    <row r="78" spans="1:14" ht="14.25" customHeight="1">
      <c r="A78" s="56"/>
      <c r="B78" s="56"/>
      <c r="C78" s="56"/>
      <c r="D78" s="224"/>
      <c r="E78" s="224"/>
      <c r="F78" s="224"/>
      <c r="G78" s="224"/>
      <c r="H78" s="224"/>
      <c r="I78" s="57"/>
      <c r="J78" s="57"/>
      <c r="K78" s="57"/>
      <c r="L78" s="58"/>
      <c r="M78" s="58"/>
      <c r="N78" s="58"/>
    </row>
    <row r="79" spans="1:14" ht="13.5" customHeight="1">
      <c r="A79" s="56"/>
      <c r="B79" s="56"/>
      <c r="C79" s="56"/>
      <c r="D79" s="224"/>
      <c r="E79" s="224"/>
      <c r="F79" s="224"/>
      <c r="G79" s="224"/>
      <c r="H79" s="224"/>
      <c r="I79" s="57"/>
      <c r="J79" s="57"/>
      <c r="K79" s="57"/>
      <c r="L79" s="58"/>
      <c r="M79" s="58"/>
      <c r="N79" s="58"/>
    </row>
    <row r="80" spans="1:14" ht="16.5" customHeight="1">
      <c r="B80" s="161" t="s">
        <v>329</v>
      </c>
      <c r="C80" s="253" t="s">
        <v>70</v>
      </c>
      <c r="D80" s="253"/>
      <c r="E80" s="253"/>
      <c r="F80" s="252" t="s">
        <v>71</v>
      </c>
      <c r="G80" s="252"/>
      <c r="I80" s="254" t="s">
        <v>155</v>
      </c>
      <c r="J80" s="254"/>
      <c r="K80" s="254"/>
    </row>
    <row r="81" spans="1:13" ht="16.5" customHeight="1">
      <c r="B81" s="8"/>
      <c r="C81" s="8"/>
      <c r="D81" s="1"/>
      <c r="F81" s="252" t="s">
        <v>72</v>
      </c>
      <c r="G81" s="252"/>
      <c r="I81" s="252" t="s">
        <v>73</v>
      </c>
      <c r="J81" s="252"/>
      <c r="K81" s="252"/>
    </row>
    <row r="82" spans="1:13" ht="16.5" customHeight="1">
      <c r="B82" s="216" t="s">
        <v>74</v>
      </c>
      <c r="C82" s="8"/>
      <c r="D82" s="8"/>
      <c r="E82" s="8"/>
      <c r="F82" s="8"/>
      <c r="G82" s="8"/>
      <c r="H82" s="8"/>
    </row>
    <row r="83" spans="1:13" ht="16.5" customHeight="1">
      <c r="B83" s="8"/>
      <c r="C83" s="253" t="s">
        <v>75</v>
      </c>
      <c r="D83" s="253"/>
      <c r="E83" s="253"/>
      <c r="F83" s="252" t="s">
        <v>71</v>
      </c>
      <c r="G83" s="252"/>
      <c r="H83" s="7"/>
      <c r="I83" s="254" t="s">
        <v>242</v>
      </c>
      <c r="J83" s="254"/>
      <c r="K83" s="254"/>
    </row>
    <row r="84" spans="1:13" ht="16.5" customHeight="1">
      <c r="B84" s="8"/>
      <c r="C84" s="219"/>
      <c r="D84" s="219"/>
      <c r="E84" s="219"/>
      <c r="F84" s="252" t="s">
        <v>72</v>
      </c>
      <c r="G84" s="252"/>
      <c r="H84" s="7"/>
      <c r="I84" s="252" t="s">
        <v>73</v>
      </c>
      <c r="J84" s="252"/>
      <c r="K84" s="252"/>
    </row>
    <row r="85" spans="1:13">
      <c r="D85" s="165"/>
      <c r="I85" s="288" t="s">
        <v>128</v>
      </c>
      <c r="J85" s="288"/>
      <c r="K85" s="288"/>
    </row>
    <row r="86" spans="1:13">
      <c r="I86" s="217"/>
      <c r="J86" s="217"/>
      <c r="K86" s="217"/>
    </row>
    <row r="87" spans="1:13">
      <c r="A87" s="289" t="s">
        <v>126</v>
      </c>
      <c r="B87" s="289"/>
      <c r="C87" s="289"/>
      <c r="D87" s="289"/>
      <c r="E87" s="289"/>
      <c r="F87" s="289"/>
      <c r="G87" s="289"/>
      <c r="H87" s="289"/>
      <c r="I87" s="289"/>
      <c r="J87" s="289"/>
      <c r="K87" s="289"/>
    </row>
    <row r="88" spans="1:13">
      <c r="A88" s="289" t="s">
        <v>127</v>
      </c>
      <c r="B88" s="289"/>
      <c r="C88" s="289"/>
      <c r="D88" s="289"/>
      <c r="E88" s="289"/>
      <c r="F88" s="289"/>
      <c r="G88" s="289"/>
      <c r="H88" s="289"/>
      <c r="I88" s="289"/>
      <c r="J88" s="289"/>
      <c r="K88" s="289"/>
    </row>
    <row r="89" spans="1:13">
      <c r="A89" s="289" t="s">
        <v>327</v>
      </c>
      <c r="B89" s="289"/>
      <c r="C89" s="289"/>
      <c r="D89" s="289"/>
      <c r="E89" s="289"/>
      <c r="F89" s="289"/>
      <c r="G89" s="289"/>
      <c r="H89" s="289"/>
      <c r="I89" s="289"/>
      <c r="J89" s="289"/>
      <c r="K89" s="289"/>
    </row>
    <row r="90" spans="1:13">
      <c r="M90" s="12"/>
    </row>
    <row r="91" spans="1:13" ht="16.5" customHeight="1">
      <c r="A91" s="291" t="s">
        <v>29</v>
      </c>
      <c r="B91" s="292"/>
      <c r="C91" s="221" t="s">
        <v>30</v>
      </c>
      <c r="D91" s="265" t="s">
        <v>150</v>
      </c>
      <c r="E91" s="266"/>
      <c r="F91" s="266"/>
      <c r="G91" s="266"/>
      <c r="H91" s="266"/>
      <c r="I91" s="266"/>
      <c r="J91" s="266"/>
      <c r="K91" s="267"/>
    </row>
    <row r="92" spans="1:13">
      <c r="A92" s="293"/>
      <c r="B92" s="294"/>
      <c r="C92" s="221" t="s">
        <v>31</v>
      </c>
      <c r="D92" s="265">
        <v>104021</v>
      </c>
      <c r="E92" s="266"/>
      <c r="F92" s="266"/>
      <c r="G92" s="266"/>
      <c r="H92" s="266"/>
      <c r="I92" s="266"/>
      <c r="J92" s="266"/>
      <c r="K92" s="267"/>
    </row>
    <row r="93" spans="1:13">
      <c r="A93" s="255"/>
      <c r="B93" s="255"/>
      <c r="C93" s="255"/>
      <c r="D93" s="255"/>
      <c r="E93" s="255"/>
      <c r="F93" s="255"/>
      <c r="G93" s="255"/>
      <c r="H93" s="255"/>
      <c r="I93" s="255"/>
      <c r="J93" s="255"/>
      <c r="K93" s="255"/>
    </row>
    <row r="94" spans="1:13" ht="27" customHeight="1">
      <c r="A94" s="291" t="s">
        <v>32</v>
      </c>
      <c r="B94" s="292"/>
      <c r="C94" s="221" t="s">
        <v>30</v>
      </c>
      <c r="D94" s="265" t="s">
        <v>150</v>
      </c>
      <c r="E94" s="266"/>
      <c r="F94" s="266"/>
      <c r="G94" s="266"/>
      <c r="H94" s="266"/>
      <c r="I94" s="266"/>
      <c r="J94" s="266"/>
      <c r="K94" s="267"/>
    </row>
    <row r="95" spans="1:13">
      <c r="A95" s="293"/>
      <c r="B95" s="294"/>
      <c r="C95" s="221" t="s">
        <v>31</v>
      </c>
      <c r="D95" s="265">
        <v>104021</v>
      </c>
      <c r="E95" s="266"/>
      <c r="F95" s="266"/>
      <c r="G95" s="266"/>
      <c r="H95" s="266"/>
      <c r="I95" s="266"/>
      <c r="J95" s="266"/>
      <c r="K95" s="267"/>
    </row>
    <row r="96" spans="1:13">
      <c r="A96" s="266"/>
      <c r="B96" s="266"/>
      <c r="C96" s="266"/>
      <c r="D96" s="266"/>
      <c r="E96" s="266"/>
      <c r="F96" s="266"/>
      <c r="G96" s="266"/>
      <c r="H96" s="266"/>
      <c r="I96" s="266"/>
      <c r="J96" s="266"/>
      <c r="K96" s="266"/>
    </row>
    <row r="97" spans="1:12" ht="16.5" customHeight="1">
      <c r="A97" s="268" t="s">
        <v>33</v>
      </c>
      <c r="B97" s="269"/>
      <c r="C97" s="270"/>
      <c r="D97" s="265" t="s">
        <v>150</v>
      </c>
      <c r="E97" s="266"/>
      <c r="F97" s="266"/>
      <c r="G97" s="266"/>
      <c r="H97" s="266"/>
      <c r="I97" s="266"/>
      <c r="J97" s="266"/>
      <c r="K97" s="267"/>
    </row>
    <row r="98" spans="1:12">
      <c r="A98" s="255"/>
      <c r="B98" s="255"/>
      <c r="C98" s="255"/>
      <c r="D98" s="255"/>
      <c r="E98" s="255"/>
      <c r="F98" s="255"/>
      <c r="G98" s="255"/>
      <c r="H98" s="255"/>
      <c r="I98" s="255"/>
      <c r="J98" s="255"/>
      <c r="K98" s="255"/>
    </row>
    <row r="99" spans="1:12" ht="16.5" customHeight="1">
      <c r="A99" s="268" t="s">
        <v>34</v>
      </c>
      <c r="B99" s="269"/>
      <c r="C99" s="270"/>
      <c r="D99" s="265">
        <v>1006</v>
      </c>
      <c r="E99" s="266"/>
      <c r="F99" s="266"/>
      <c r="G99" s="266"/>
      <c r="H99" s="266"/>
      <c r="I99" s="266"/>
      <c r="J99" s="266"/>
      <c r="K99" s="267"/>
    </row>
    <row r="100" spans="1:12">
      <c r="A100" s="266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</row>
    <row r="101" spans="1:12" ht="16.5" customHeight="1">
      <c r="A101" s="268" t="s">
        <v>35</v>
      </c>
      <c r="B101" s="269"/>
      <c r="C101" s="270"/>
      <c r="D101" s="265">
        <v>1</v>
      </c>
      <c r="E101" s="266"/>
      <c r="F101" s="266"/>
      <c r="G101" s="266"/>
      <c r="H101" s="266"/>
      <c r="I101" s="266"/>
      <c r="J101" s="266"/>
      <c r="K101" s="267"/>
    </row>
    <row r="102" spans="1:12">
      <c r="A102" s="255"/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</row>
    <row r="103" spans="1:12" ht="16.5" customHeight="1">
      <c r="A103" s="271" t="s">
        <v>36</v>
      </c>
      <c r="B103" s="272"/>
      <c r="C103" s="221" t="s">
        <v>37</v>
      </c>
      <c r="D103" s="303" t="s">
        <v>148</v>
      </c>
      <c r="E103" s="304"/>
      <c r="F103" s="304"/>
      <c r="G103" s="304"/>
      <c r="H103" s="304"/>
      <c r="I103" s="304"/>
      <c r="J103" s="304"/>
      <c r="K103" s="305"/>
    </row>
    <row r="104" spans="1:12">
      <c r="A104" s="273"/>
      <c r="B104" s="274"/>
      <c r="C104" s="221" t="s">
        <v>38</v>
      </c>
      <c r="D104" s="290" t="s">
        <v>319</v>
      </c>
      <c r="E104" s="290"/>
      <c r="F104" s="290"/>
      <c r="G104" s="290"/>
      <c r="H104" s="290"/>
      <c r="I104" s="290"/>
      <c r="J104" s="290"/>
      <c r="K104" s="290"/>
    </row>
    <row r="105" spans="1:12">
      <c r="A105" s="275"/>
      <c r="B105" s="276"/>
      <c r="C105" s="221" t="s">
        <v>39</v>
      </c>
      <c r="D105" s="303" t="s">
        <v>148</v>
      </c>
      <c r="E105" s="304"/>
      <c r="F105" s="304"/>
      <c r="G105" s="304"/>
      <c r="H105" s="304"/>
      <c r="I105" s="304"/>
      <c r="J105" s="304"/>
      <c r="K105" s="305"/>
    </row>
    <row r="106" spans="1:12" ht="10.5" customHeight="1">
      <c r="A106" s="255"/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</row>
    <row r="107" spans="1:12" ht="27" customHeight="1">
      <c r="A107" s="256" t="s">
        <v>40</v>
      </c>
      <c r="B107" s="257"/>
      <c r="C107" s="221" t="s">
        <v>41</v>
      </c>
      <c r="D107" s="262" t="s">
        <v>151</v>
      </c>
      <c r="E107" s="263"/>
      <c r="F107" s="263"/>
      <c r="G107" s="263"/>
      <c r="H107" s="263"/>
      <c r="I107" s="263"/>
      <c r="J107" s="263"/>
      <c r="K107" s="264"/>
    </row>
    <row r="108" spans="1:12" ht="24" customHeight="1">
      <c r="A108" s="258"/>
      <c r="B108" s="259"/>
      <c r="C108" s="221" t="s">
        <v>42</v>
      </c>
      <c r="D108" s="265">
        <v>1108</v>
      </c>
      <c r="E108" s="266"/>
      <c r="F108" s="266"/>
      <c r="G108" s="266"/>
      <c r="H108" s="266"/>
      <c r="I108" s="266"/>
      <c r="J108" s="266"/>
      <c r="K108" s="267"/>
    </row>
    <row r="109" spans="1:12" ht="24.75" customHeight="1">
      <c r="A109" s="258"/>
      <c r="B109" s="259"/>
      <c r="C109" s="221" t="s">
        <v>43</v>
      </c>
      <c r="D109" s="262" t="s">
        <v>270</v>
      </c>
      <c r="E109" s="263"/>
      <c r="F109" s="263"/>
      <c r="G109" s="263"/>
      <c r="H109" s="263"/>
      <c r="I109" s="263"/>
      <c r="J109" s="263"/>
      <c r="K109" s="264"/>
    </row>
    <row r="110" spans="1:12" ht="18.75" customHeight="1">
      <c r="A110" s="260"/>
      <c r="B110" s="261"/>
      <c r="C110" s="221" t="s">
        <v>44</v>
      </c>
      <c r="D110" s="265">
        <v>32002</v>
      </c>
      <c r="E110" s="266"/>
      <c r="F110" s="266"/>
      <c r="G110" s="266"/>
      <c r="H110" s="266"/>
      <c r="I110" s="266"/>
      <c r="J110" s="266"/>
      <c r="K110" s="267"/>
    </row>
    <row r="111" spans="1:12" ht="11.25" customHeight="1">
      <c r="A111" s="268" t="s">
        <v>45</v>
      </c>
      <c r="B111" s="269"/>
      <c r="C111" s="270"/>
      <c r="D111" s="265" t="s">
        <v>154</v>
      </c>
      <c r="E111" s="266"/>
      <c r="F111" s="266"/>
      <c r="G111" s="266"/>
      <c r="H111" s="266"/>
      <c r="I111" s="266"/>
      <c r="J111" s="266"/>
      <c r="K111" s="267"/>
    </row>
    <row r="112" spans="1:12">
      <c r="L112" s="159" t="s">
        <v>274</v>
      </c>
    </row>
    <row r="113" spans="1:14" ht="57.75" customHeight="1">
      <c r="A113" s="295" t="s">
        <v>50</v>
      </c>
      <c r="B113" s="297" t="s">
        <v>1</v>
      </c>
      <c r="C113" s="298"/>
      <c r="D113" s="295" t="s">
        <v>49</v>
      </c>
      <c r="E113" s="280" t="s">
        <v>3</v>
      </c>
      <c r="F113" s="299"/>
      <c r="G113" s="281"/>
      <c r="H113" s="295" t="s">
        <v>47</v>
      </c>
      <c r="I113" s="295" t="s">
        <v>4</v>
      </c>
      <c r="J113" s="295" t="s">
        <v>5</v>
      </c>
      <c r="K113" s="295" t="s">
        <v>6</v>
      </c>
      <c r="L113" s="280" t="s">
        <v>46</v>
      </c>
      <c r="M113" s="281"/>
      <c r="N113" s="295" t="s">
        <v>7</v>
      </c>
    </row>
    <row r="114" spans="1:14" ht="66.75" customHeight="1">
      <c r="A114" s="296"/>
      <c r="B114" s="220" t="s">
        <v>8</v>
      </c>
      <c r="C114" s="218" t="s">
        <v>0</v>
      </c>
      <c r="D114" s="296"/>
      <c r="E114" s="218" t="s">
        <v>48</v>
      </c>
      <c r="F114" s="218" t="s">
        <v>9</v>
      </c>
      <c r="G114" s="218" t="s">
        <v>10</v>
      </c>
      <c r="H114" s="296"/>
      <c r="I114" s="296"/>
      <c r="J114" s="296"/>
      <c r="K114" s="296"/>
      <c r="L114" s="218" t="s">
        <v>11</v>
      </c>
      <c r="M114" s="218" t="s">
        <v>12</v>
      </c>
      <c r="N114" s="296"/>
    </row>
    <row r="115" spans="1:14" ht="10.5" customHeight="1">
      <c r="A115" s="222" t="s">
        <v>13</v>
      </c>
      <c r="B115" s="222" t="s">
        <v>14</v>
      </c>
      <c r="C115" s="222" t="s">
        <v>15</v>
      </c>
      <c r="D115" s="222" t="s">
        <v>16</v>
      </c>
      <c r="E115" s="222" t="s">
        <v>17</v>
      </c>
      <c r="F115" s="222" t="s">
        <v>18</v>
      </c>
      <c r="G115" s="222" t="s">
        <v>19</v>
      </c>
      <c r="H115" s="222" t="s">
        <v>20</v>
      </c>
      <c r="I115" s="222" t="s">
        <v>21</v>
      </c>
      <c r="J115" s="222" t="s">
        <v>22</v>
      </c>
      <c r="K115" s="222" t="s">
        <v>23</v>
      </c>
      <c r="L115" s="222" t="s">
        <v>24</v>
      </c>
      <c r="M115" s="222" t="s">
        <v>25</v>
      </c>
      <c r="N115" s="222" t="s">
        <v>26</v>
      </c>
    </row>
    <row r="116" spans="1:14" ht="22.5" customHeight="1">
      <c r="A116" s="4">
        <v>1200000</v>
      </c>
      <c r="B116" s="5" t="s">
        <v>66</v>
      </c>
      <c r="C116" s="4" t="s">
        <v>28</v>
      </c>
      <c r="D116" s="195">
        <f>D118</f>
        <v>663613.4</v>
      </c>
      <c r="E116" s="162">
        <f t="shared" ref="E116:G116" si="7">E118</f>
        <v>0</v>
      </c>
      <c r="F116" s="211">
        <f t="shared" si="7"/>
        <v>-663613.4</v>
      </c>
      <c r="G116" s="162">
        <f t="shared" si="7"/>
        <v>0</v>
      </c>
      <c r="H116" s="195">
        <f>D116+E116+F116+G116</f>
        <v>0</v>
      </c>
      <c r="I116" s="25">
        <f>I118</f>
        <v>0</v>
      </c>
      <c r="J116" s="25">
        <f t="shared" ref="J116:K116" si="8">J118</f>
        <v>0</v>
      </c>
      <c r="K116" s="25">
        <f t="shared" si="8"/>
        <v>0</v>
      </c>
      <c r="L116" s="160"/>
      <c r="M116" s="160"/>
      <c r="N116" s="160"/>
    </row>
    <row r="117" spans="1:14" ht="17.25">
      <c r="A117" s="4">
        <v>1210000</v>
      </c>
      <c r="B117" s="5" t="s">
        <v>67</v>
      </c>
      <c r="C117" s="4" t="s">
        <v>28</v>
      </c>
      <c r="D117" s="198"/>
      <c r="E117" s="160"/>
      <c r="F117" s="211"/>
      <c r="G117" s="160"/>
      <c r="H117" s="195"/>
      <c r="I117" s="160"/>
      <c r="J117" s="160"/>
      <c r="K117" s="160"/>
      <c r="L117" s="160"/>
      <c r="M117" s="160"/>
      <c r="N117" s="160"/>
    </row>
    <row r="118" spans="1:14" ht="15" customHeight="1">
      <c r="A118" s="4">
        <v>1216000</v>
      </c>
      <c r="B118" s="5" t="s">
        <v>125</v>
      </c>
      <c r="C118" s="4">
        <v>512900</v>
      </c>
      <c r="D118" s="195">
        <v>663613.4</v>
      </c>
      <c r="E118" s="160"/>
      <c r="F118" s="211">
        <f>-40000-623613.4</f>
        <v>-663613.4</v>
      </c>
      <c r="G118" s="160"/>
      <c r="H118" s="195">
        <f t="shared" ref="H118:H119" si="9">D118+E118+F118+G118</f>
        <v>0</v>
      </c>
      <c r="I118" s="160"/>
      <c r="J118" s="160"/>
      <c r="K118" s="160"/>
      <c r="L118" s="160"/>
      <c r="M118" s="160"/>
      <c r="N118" s="160"/>
    </row>
    <row r="119" spans="1:14" ht="13.5" customHeight="1">
      <c r="A119" s="4">
        <v>1000000</v>
      </c>
      <c r="B119" s="4" t="s">
        <v>215</v>
      </c>
      <c r="C119" s="4"/>
      <c r="D119" s="195">
        <f>D116</f>
        <v>663613.4</v>
      </c>
      <c r="E119" s="162">
        <f t="shared" ref="E119:G119" si="10">E116</f>
        <v>0</v>
      </c>
      <c r="F119" s="211">
        <f t="shared" si="10"/>
        <v>-663613.4</v>
      </c>
      <c r="G119" s="162">
        <f t="shared" si="10"/>
        <v>0</v>
      </c>
      <c r="H119" s="195">
        <f t="shared" si="9"/>
        <v>0</v>
      </c>
      <c r="I119" s="25">
        <f>I116</f>
        <v>0</v>
      </c>
      <c r="J119" s="25">
        <f>J116</f>
        <v>0</v>
      </c>
      <c r="K119" s="25">
        <f>K116</f>
        <v>0</v>
      </c>
      <c r="L119" s="160"/>
      <c r="M119" s="160"/>
      <c r="N119" s="160"/>
    </row>
    <row r="120" spans="1:14" ht="12.75" customHeight="1">
      <c r="A120" s="56"/>
      <c r="B120" s="56"/>
      <c r="C120" s="56"/>
      <c r="D120" s="224"/>
      <c r="E120" s="90"/>
      <c r="F120" s="225"/>
      <c r="G120" s="90"/>
      <c r="H120" s="224"/>
      <c r="I120" s="57"/>
      <c r="J120" s="57"/>
      <c r="K120" s="57"/>
      <c r="L120" s="58"/>
      <c r="M120" s="58"/>
      <c r="N120" s="58"/>
    </row>
    <row r="121" spans="1:14" ht="12.75" customHeight="1">
      <c r="A121" s="56"/>
      <c r="B121" s="56"/>
      <c r="C121" s="56"/>
      <c r="D121" s="224"/>
      <c r="E121" s="90"/>
      <c r="F121" s="225"/>
      <c r="G121" s="90"/>
      <c r="H121" s="224"/>
      <c r="I121" s="57"/>
      <c r="J121" s="57"/>
      <c r="K121" s="57"/>
      <c r="L121" s="58"/>
      <c r="M121" s="58"/>
      <c r="N121" s="58"/>
    </row>
    <row r="122" spans="1:14" ht="16.5" customHeight="1">
      <c r="B122" s="161" t="s">
        <v>329</v>
      </c>
      <c r="C122" s="253" t="s">
        <v>70</v>
      </c>
      <c r="D122" s="253"/>
      <c r="E122" s="253"/>
      <c r="F122" s="252" t="s">
        <v>71</v>
      </c>
      <c r="G122" s="252"/>
      <c r="I122" s="254" t="s">
        <v>155</v>
      </c>
      <c r="J122" s="254"/>
      <c r="K122" s="254"/>
    </row>
    <row r="123" spans="1:14" ht="16.5" customHeight="1">
      <c r="B123" s="8"/>
      <c r="C123" s="8"/>
      <c r="D123" s="1"/>
      <c r="F123" s="252" t="s">
        <v>72</v>
      </c>
      <c r="G123" s="252"/>
      <c r="I123" s="252" t="s">
        <v>73</v>
      </c>
      <c r="J123" s="252"/>
      <c r="K123" s="252"/>
    </row>
    <row r="124" spans="1:14">
      <c r="B124" s="216" t="s">
        <v>74</v>
      </c>
      <c r="C124" s="8"/>
      <c r="D124" s="8"/>
      <c r="E124" s="8"/>
      <c r="F124" s="8"/>
      <c r="G124" s="8"/>
      <c r="H124" s="8"/>
    </row>
    <row r="125" spans="1:14" ht="16.5" customHeight="1">
      <c r="B125" s="8"/>
      <c r="C125" s="253" t="s">
        <v>75</v>
      </c>
      <c r="D125" s="253"/>
      <c r="E125" s="253"/>
      <c r="F125" s="252" t="s">
        <v>71</v>
      </c>
      <c r="G125" s="252"/>
      <c r="H125" s="7"/>
      <c r="I125" s="254" t="s">
        <v>242</v>
      </c>
      <c r="J125" s="254"/>
      <c r="K125" s="254"/>
    </row>
    <row r="126" spans="1:14" ht="16.5" customHeight="1">
      <c r="B126" s="8"/>
      <c r="C126" s="219"/>
      <c r="D126" s="219"/>
      <c r="E126" s="219"/>
      <c r="F126" s="252" t="s">
        <v>72</v>
      </c>
      <c r="G126" s="252"/>
      <c r="H126" s="7"/>
      <c r="I126" s="252" t="s">
        <v>73</v>
      </c>
      <c r="J126" s="252"/>
      <c r="K126" s="252"/>
    </row>
    <row r="127" spans="1:14">
      <c r="I127" s="288" t="s">
        <v>128</v>
      </c>
      <c r="J127" s="288"/>
      <c r="K127" s="288"/>
    </row>
    <row r="128" spans="1:14" ht="10.5" customHeight="1">
      <c r="I128" s="217"/>
      <c r="J128" s="217"/>
      <c r="K128" s="217"/>
    </row>
    <row r="129" spans="1:13">
      <c r="A129" s="289" t="s">
        <v>126</v>
      </c>
      <c r="B129" s="289"/>
      <c r="C129" s="289"/>
      <c r="D129" s="289"/>
      <c r="E129" s="289"/>
      <c r="F129" s="289"/>
      <c r="G129" s="289"/>
      <c r="H129" s="289"/>
      <c r="I129" s="289"/>
      <c r="J129" s="289"/>
      <c r="K129" s="289"/>
    </row>
    <row r="130" spans="1:13">
      <c r="A130" s="289" t="s">
        <v>127</v>
      </c>
      <c r="B130" s="289"/>
      <c r="C130" s="289"/>
      <c r="D130" s="289"/>
      <c r="E130" s="289"/>
      <c r="F130" s="289"/>
      <c r="G130" s="289"/>
      <c r="H130" s="289"/>
      <c r="I130" s="289"/>
      <c r="J130" s="289"/>
      <c r="K130" s="289"/>
    </row>
    <row r="131" spans="1:13">
      <c r="A131" s="289" t="s">
        <v>327</v>
      </c>
      <c r="B131" s="289"/>
      <c r="C131" s="289"/>
      <c r="D131" s="289"/>
      <c r="E131" s="289"/>
      <c r="F131" s="289"/>
      <c r="G131" s="289"/>
      <c r="H131" s="289"/>
      <c r="I131" s="289"/>
      <c r="J131" s="289"/>
      <c r="K131" s="289"/>
    </row>
    <row r="132" spans="1:13" ht="13.5" customHeight="1">
      <c r="I132" s="165"/>
      <c r="M132" s="12"/>
    </row>
    <row r="133" spans="1:13" ht="16.5" customHeight="1">
      <c r="A133" s="291" t="s">
        <v>29</v>
      </c>
      <c r="B133" s="292"/>
      <c r="C133" s="221" t="s">
        <v>30</v>
      </c>
      <c r="D133" s="265" t="s">
        <v>150</v>
      </c>
      <c r="E133" s="266"/>
      <c r="F133" s="266"/>
      <c r="G133" s="266"/>
      <c r="H133" s="266"/>
      <c r="I133" s="266"/>
      <c r="J133" s="266"/>
      <c r="K133" s="267"/>
    </row>
    <row r="134" spans="1:13">
      <c r="A134" s="293"/>
      <c r="B134" s="294"/>
      <c r="C134" s="221" t="s">
        <v>31</v>
      </c>
      <c r="D134" s="265">
        <v>104021</v>
      </c>
      <c r="E134" s="266"/>
      <c r="F134" s="266"/>
      <c r="G134" s="266"/>
      <c r="H134" s="266"/>
      <c r="I134" s="266"/>
      <c r="J134" s="266"/>
      <c r="K134" s="267"/>
    </row>
    <row r="135" spans="1:13">
      <c r="A135" s="255"/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</row>
    <row r="136" spans="1:13" ht="27" customHeight="1">
      <c r="A136" s="291" t="s">
        <v>32</v>
      </c>
      <c r="B136" s="292"/>
      <c r="C136" s="221" t="s">
        <v>30</v>
      </c>
      <c r="D136" s="265" t="s">
        <v>150</v>
      </c>
      <c r="E136" s="266"/>
      <c r="F136" s="266"/>
      <c r="G136" s="266"/>
      <c r="H136" s="266"/>
      <c r="I136" s="266"/>
      <c r="J136" s="266"/>
      <c r="K136" s="267"/>
    </row>
    <row r="137" spans="1:13">
      <c r="A137" s="293"/>
      <c r="B137" s="294"/>
      <c r="C137" s="221" t="s">
        <v>31</v>
      </c>
      <c r="D137" s="265">
        <v>104021</v>
      </c>
      <c r="E137" s="266"/>
      <c r="F137" s="266"/>
      <c r="G137" s="266"/>
      <c r="H137" s="266"/>
      <c r="I137" s="266"/>
      <c r="J137" s="266"/>
      <c r="K137" s="267"/>
    </row>
    <row r="138" spans="1:13">
      <c r="A138" s="266"/>
      <c r="B138" s="266"/>
      <c r="C138" s="266"/>
      <c r="D138" s="266"/>
      <c r="E138" s="266"/>
      <c r="F138" s="266"/>
      <c r="G138" s="266"/>
      <c r="H138" s="266"/>
      <c r="I138" s="266"/>
      <c r="J138" s="266"/>
      <c r="K138" s="266"/>
    </row>
    <row r="139" spans="1:13" ht="16.5" customHeight="1">
      <c r="A139" s="268" t="s">
        <v>33</v>
      </c>
      <c r="B139" s="269"/>
      <c r="C139" s="270"/>
      <c r="D139" s="265" t="s">
        <v>150</v>
      </c>
      <c r="E139" s="266"/>
      <c r="F139" s="266"/>
      <c r="G139" s="266"/>
      <c r="H139" s="266"/>
      <c r="I139" s="266"/>
      <c r="J139" s="266"/>
      <c r="K139" s="267"/>
    </row>
    <row r="140" spans="1:13">
      <c r="A140" s="255"/>
      <c r="B140" s="255"/>
      <c r="C140" s="255"/>
      <c r="D140" s="255"/>
      <c r="E140" s="255"/>
      <c r="F140" s="255"/>
      <c r="G140" s="255"/>
      <c r="H140" s="255"/>
      <c r="I140" s="255"/>
      <c r="J140" s="255"/>
      <c r="K140" s="255"/>
    </row>
    <row r="141" spans="1:13" ht="16.5" customHeight="1">
      <c r="A141" s="268" t="s">
        <v>34</v>
      </c>
      <c r="B141" s="269"/>
      <c r="C141" s="270"/>
      <c r="D141" s="265">
        <v>1006</v>
      </c>
      <c r="E141" s="266"/>
      <c r="F141" s="266"/>
      <c r="G141" s="266"/>
      <c r="H141" s="266"/>
      <c r="I141" s="266"/>
      <c r="J141" s="266"/>
      <c r="K141" s="267"/>
    </row>
    <row r="142" spans="1:13">
      <c r="A142" s="266"/>
      <c r="B142" s="266"/>
      <c r="C142" s="266"/>
      <c r="D142" s="266"/>
      <c r="E142" s="266"/>
      <c r="F142" s="266"/>
      <c r="G142" s="266"/>
      <c r="H142" s="266"/>
      <c r="I142" s="266"/>
      <c r="J142" s="266"/>
      <c r="K142" s="266"/>
    </row>
    <row r="143" spans="1:13" ht="16.5" customHeight="1">
      <c r="A143" s="268" t="s">
        <v>35</v>
      </c>
      <c r="B143" s="269"/>
      <c r="C143" s="270"/>
      <c r="D143" s="265">
        <v>1</v>
      </c>
      <c r="E143" s="266"/>
      <c r="F143" s="266"/>
      <c r="G143" s="266"/>
      <c r="H143" s="266"/>
      <c r="I143" s="266"/>
      <c r="J143" s="266"/>
      <c r="K143" s="267"/>
    </row>
    <row r="144" spans="1:13">
      <c r="A144" s="255"/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</row>
    <row r="145" spans="1:14" ht="16.5" customHeight="1">
      <c r="A145" s="271" t="s">
        <v>36</v>
      </c>
      <c r="B145" s="272"/>
      <c r="C145" s="221" t="s">
        <v>37</v>
      </c>
      <c r="D145" s="303" t="s">
        <v>148</v>
      </c>
      <c r="E145" s="304"/>
      <c r="F145" s="304"/>
      <c r="G145" s="304"/>
      <c r="H145" s="304"/>
      <c r="I145" s="304"/>
      <c r="J145" s="304"/>
      <c r="K145" s="305"/>
    </row>
    <row r="146" spans="1:14">
      <c r="A146" s="273"/>
      <c r="B146" s="274"/>
      <c r="C146" s="221" t="s">
        <v>38</v>
      </c>
      <c r="D146" s="303" t="s">
        <v>148</v>
      </c>
      <c r="E146" s="304"/>
      <c r="F146" s="304"/>
      <c r="G146" s="304"/>
      <c r="H146" s="304"/>
      <c r="I146" s="304"/>
      <c r="J146" s="304"/>
      <c r="K146" s="305"/>
    </row>
    <row r="147" spans="1:14">
      <c r="A147" s="275"/>
      <c r="B147" s="276"/>
      <c r="C147" s="221" t="s">
        <v>39</v>
      </c>
      <c r="D147" s="277" t="s">
        <v>149</v>
      </c>
      <c r="E147" s="278"/>
      <c r="F147" s="278"/>
      <c r="G147" s="278"/>
      <c r="H147" s="278"/>
      <c r="I147" s="278"/>
      <c r="J147" s="278"/>
      <c r="K147" s="279"/>
    </row>
    <row r="148" spans="1:14" ht="8.25" customHeight="1">
      <c r="A148" s="255"/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</row>
    <row r="149" spans="1:14" ht="27" customHeight="1">
      <c r="A149" s="256" t="s">
        <v>40</v>
      </c>
      <c r="B149" s="257"/>
      <c r="C149" s="221" t="s">
        <v>41</v>
      </c>
      <c r="D149" s="262" t="s">
        <v>151</v>
      </c>
      <c r="E149" s="263"/>
      <c r="F149" s="263"/>
      <c r="G149" s="263"/>
      <c r="H149" s="263"/>
      <c r="I149" s="263"/>
      <c r="J149" s="263"/>
      <c r="K149" s="264"/>
    </row>
    <row r="150" spans="1:14" ht="21.75" customHeight="1">
      <c r="A150" s="258"/>
      <c r="B150" s="259"/>
      <c r="C150" s="221" t="s">
        <v>42</v>
      </c>
      <c r="D150" s="265">
        <v>1108</v>
      </c>
      <c r="E150" s="266"/>
      <c r="F150" s="266"/>
      <c r="G150" s="266"/>
      <c r="H150" s="266"/>
      <c r="I150" s="266"/>
      <c r="J150" s="266"/>
      <c r="K150" s="267"/>
    </row>
    <row r="151" spans="1:14" ht="26.25" customHeight="1">
      <c r="A151" s="258"/>
      <c r="B151" s="259"/>
      <c r="C151" s="221" t="s">
        <v>43</v>
      </c>
      <c r="D151" s="262" t="s">
        <v>270</v>
      </c>
      <c r="E151" s="263"/>
      <c r="F151" s="263"/>
      <c r="G151" s="263"/>
      <c r="H151" s="263"/>
      <c r="I151" s="263"/>
      <c r="J151" s="263"/>
      <c r="K151" s="264"/>
    </row>
    <row r="152" spans="1:14" ht="21.75" customHeight="1">
      <c r="A152" s="260"/>
      <c r="B152" s="261"/>
      <c r="C152" s="221" t="s">
        <v>44</v>
      </c>
      <c r="D152" s="265">
        <v>32002</v>
      </c>
      <c r="E152" s="266"/>
      <c r="F152" s="266"/>
      <c r="G152" s="266"/>
      <c r="H152" s="266"/>
      <c r="I152" s="266"/>
      <c r="J152" s="266"/>
      <c r="K152" s="267"/>
    </row>
    <row r="153" spans="1:14" ht="12.75" customHeight="1">
      <c r="A153" s="268" t="s">
        <v>45</v>
      </c>
      <c r="B153" s="269"/>
      <c r="C153" s="270"/>
      <c r="D153" s="265" t="s">
        <v>154</v>
      </c>
      <c r="E153" s="266"/>
      <c r="F153" s="266"/>
      <c r="G153" s="266"/>
      <c r="H153" s="266"/>
      <c r="I153" s="266"/>
      <c r="J153" s="266"/>
      <c r="K153" s="267"/>
    </row>
    <row r="154" spans="1:14" ht="11.25" customHeight="1">
      <c r="L154" s="66" t="s">
        <v>275</v>
      </c>
    </row>
    <row r="155" spans="1:14" ht="66" customHeight="1">
      <c r="A155" s="295" t="s">
        <v>50</v>
      </c>
      <c r="B155" s="297" t="s">
        <v>1</v>
      </c>
      <c r="C155" s="298"/>
      <c r="D155" s="295" t="s">
        <v>49</v>
      </c>
      <c r="E155" s="280" t="s">
        <v>3</v>
      </c>
      <c r="F155" s="299"/>
      <c r="G155" s="281"/>
      <c r="H155" s="295" t="s">
        <v>47</v>
      </c>
      <c r="I155" s="295" t="s">
        <v>4</v>
      </c>
      <c r="J155" s="295" t="s">
        <v>5</v>
      </c>
      <c r="K155" s="295" t="s">
        <v>6</v>
      </c>
      <c r="L155" s="280" t="s">
        <v>46</v>
      </c>
      <c r="M155" s="281"/>
      <c r="N155" s="295" t="s">
        <v>7</v>
      </c>
    </row>
    <row r="156" spans="1:14" ht="57.75" customHeight="1">
      <c r="A156" s="296"/>
      <c r="B156" s="220" t="s">
        <v>8</v>
      </c>
      <c r="C156" s="218" t="s">
        <v>0</v>
      </c>
      <c r="D156" s="296"/>
      <c r="E156" s="218" t="s">
        <v>48</v>
      </c>
      <c r="F156" s="218" t="s">
        <v>9</v>
      </c>
      <c r="G156" s="218" t="s">
        <v>10</v>
      </c>
      <c r="H156" s="296"/>
      <c r="I156" s="296"/>
      <c r="J156" s="296"/>
      <c r="K156" s="296"/>
      <c r="L156" s="218" t="s">
        <v>11</v>
      </c>
      <c r="M156" s="218" t="s">
        <v>12</v>
      </c>
      <c r="N156" s="296"/>
    </row>
    <row r="157" spans="1:14">
      <c r="A157" s="222" t="s">
        <v>13</v>
      </c>
      <c r="B157" s="222" t="s">
        <v>14</v>
      </c>
      <c r="C157" s="222" t="s">
        <v>15</v>
      </c>
      <c r="D157" s="222" t="s">
        <v>16</v>
      </c>
      <c r="E157" s="222" t="s">
        <v>17</v>
      </c>
      <c r="F157" s="222" t="s">
        <v>18</v>
      </c>
      <c r="G157" s="222" t="s">
        <v>19</v>
      </c>
      <c r="H157" s="222" t="s">
        <v>20</v>
      </c>
      <c r="I157" s="222" t="s">
        <v>21</v>
      </c>
      <c r="J157" s="222" t="s">
        <v>22</v>
      </c>
      <c r="K157" s="222" t="s">
        <v>23</v>
      </c>
      <c r="L157" s="222" t="s">
        <v>24</v>
      </c>
      <c r="M157" s="222" t="s">
        <v>25</v>
      </c>
      <c r="N157" s="222" t="s">
        <v>26</v>
      </c>
    </row>
    <row r="158" spans="1:14" ht="24" customHeight="1">
      <c r="A158" s="4">
        <v>1200000</v>
      </c>
      <c r="B158" s="5" t="s">
        <v>66</v>
      </c>
      <c r="C158" s="4" t="s">
        <v>28</v>
      </c>
      <c r="D158" s="138">
        <f>D160</f>
        <v>165903.4</v>
      </c>
      <c r="E158" s="162">
        <f t="shared" ref="E158:G158" si="11">E160</f>
        <v>0</v>
      </c>
      <c r="F158" s="211">
        <f t="shared" si="11"/>
        <v>-165903.4</v>
      </c>
      <c r="G158" s="162">
        <f t="shared" si="11"/>
        <v>0</v>
      </c>
      <c r="H158" s="138">
        <f>D158+E158+F158+G158</f>
        <v>0</v>
      </c>
      <c r="I158" s="25">
        <f>I160</f>
        <v>0</v>
      </c>
      <c r="J158" s="25">
        <f t="shared" ref="J158:K158" si="12">J160</f>
        <v>0</v>
      </c>
      <c r="K158" s="25">
        <f t="shared" si="12"/>
        <v>0</v>
      </c>
      <c r="L158" s="160"/>
      <c r="M158" s="160"/>
      <c r="N158" s="160"/>
    </row>
    <row r="159" spans="1:14" ht="17.25">
      <c r="A159" s="4">
        <v>1210000</v>
      </c>
      <c r="B159" s="5" t="s">
        <v>67</v>
      </c>
      <c r="C159" s="4" t="s">
        <v>28</v>
      </c>
      <c r="D159" s="160"/>
      <c r="E159" s="160"/>
      <c r="F159" s="211"/>
      <c r="G159" s="160"/>
      <c r="H159" s="138">
        <f t="shared" ref="H159:H161" si="13">D159+E159+F159+G159</f>
        <v>0</v>
      </c>
      <c r="I159" s="160"/>
      <c r="J159" s="160"/>
      <c r="K159" s="160"/>
      <c r="L159" s="160"/>
      <c r="M159" s="160"/>
      <c r="N159" s="160"/>
    </row>
    <row r="160" spans="1:14" ht="15" customHeight="1">
      <c r="A160" s="4">
        <v>1216000</v>
      </c>
      <c r="B160" s="5" t="s">
        <v>125</v>
      </c>
      <c r="C160" s="4">
        <v>512900</v>
      </c>
      <c r="D160" s="138">
        <v>165903.4</v>
      </c>
      <c r="E160" s="160"/>
      <c r="F160" s="211">
        <f>-10000-155903.4</f>
        <v>-165903.4</v>
      </c>
      <c r="G160" s="160"/>
      <c r="H160" s="138">
        <f t="shared" si="13"/>
        <v>0</v>
      </c>
      <c r="I160" s="160"/>
      <c r="J160" s="160"/>
      <c r="K160" s="160"/>
      <c r="L160" s="160"/>
      <c r="M160" s="160"/>
      <c r="N160" s="160"/>
    </row>
    <row r="161" spans="1:14" ht="17.25" customHeight="1">
      <c r="A161" s="4">
        <v>1000000</v>
      </c>
      <c r="B161" s="4" t="s">
        <v>215</v>
      </c>
      <c r="C161" s="4"/>
      <c r="D161" s="138">
        <f>D158</f>
        <v>165903.4</v>
      </c>
      <c r="E161" s="162">
        <f t="shared" ref="E161:G161" si="14">E158</f>
        <v>0</v>
      </c>
      <c r="F161" s="211">
        <f t="shared" si="14"/>
        <v>-165903.4</v>
      </c>
      <c r="G161" s="162">
        <f t="shared" si="14"/>
        <v>0</v>
      </c>
      <c r="H161" s="138">
        <f t="shared" si="13"/>
        <v>0</v>
      </c>
      <c r="I161" s="25">
        <f>I158</f>
        <v>0</v>
      </c>
      <c r="J161" s="25">
        <f>J158</f>
        <v>0</v>
      </c>
      <c r="K161" s="25">
        <f>K158</f>
        <v>0</v>
      </c>
      <c r="L161" s="160"/>
      <c r="M161" s="160"/>
      <c r="N161" s="160"/>
    </row>
    <row r="162" spans="1:14" ht="13.5" customHeight="1">
      <c r="A162" s="56"/>
      <c r="B162" s="56"/>
      <c r="C162" s="56"/>
      <c r="D162" s="212"/>
      <c r="E162" s="90"/>
      <c r="F162" s="225"/>
      <c r="G162" s="90"/>
      <c r="H162" s="212"/>
      <c r="I162" s="57"/>
      <c r="J162" s="57"/>
      <c r="K162" s="57"/>
      <c r="L162" s="58"/>
      <c r="M162" s="58"/>
      <c r="N162" s="58"/>
    </row>
    <row r="163" spans="1:14" ht="10.5" customHeight="1">
      <c r="A163" s="56"/>
      <c r="B163" s="56"/>
      <c r="C163" s="56"/>
      <c r="D163" s="212"/>
      <c r="E163" s="90"/>
      <c r="F163" s="225"/>
      <c r="G163" s="90"/>
      <c r="H163" s="212"/>
      <c r="I163" s="57"/>
      <c r="J163" s="57"/>
      <c r="K163" s="57"/>
      <c r="L163" s="58"/>
      <c r="M163" s="58"/>
      <c r="N163" s="58"/>
    </row>
    <row r="164" spans="1:14" ht="16.5" customHeight="1">
      <c r="B164" s="161" t="s">
        <v>329</v>
      </c>
      <c r="C164" s="253"/>
      <c r="D164" s="253"/>
      <c r="E164" s="253"/>
      <c r="F164" s="252" t="s">
        <v>71</v>
      </c>
      <c r="G164" s="252"/>
      <c r="I164" s="254" t="s">
        <v>155</v>
      </c>
      <c r="J164" s="254"/>
      <c r="K164" s="254"/>
    </row>
    <row r="165" spans="1:14" ht="16.5" customHeight="1">
      <c r="B165" s="8"/>
      <c r="C165" s="8"/>
      <c r="D165" s="1"/>
      <c r="F165" s="252" t="s">
        <v>72</v>
      </c>
      <c r="G165" s="252"/>
      <c r="I165" s="252" t="s">
        <v>73</v>
      </c>
      <c r="J165" s="252"/>
      <c r="K165" s="252"/>
    </row>
    <row r="166" spans="1:14">
      <c r="B166" s="216" t="s">
        <v>74</v>
      </c>
      <c r="C166" s="8"/>
      <c r="D166" s="8"/>
      <c r="E166" s="8"/>
      <c r="F166" s="8"/>
      <c r="G166" s="8"/>
      <c r="H166" s="8"/>
    </row>
    <row r="167" spans="1:14" ht="16.5" customHeight="1">
      <c r="B167" s="8"/>
      <c r="C167" s="253" t="s">
        <v>75</v>
      </c>
      <c r="D167" s="253"/>
      <c r="E167" s="253"/>
      <c r="F167" s="252" t="s">
        <v>71</v>
      </c>
      <c r="G167" s="252"/>
      <c r="H167" s="7"/>
      <c r="I167" s="254" t="s">
        <v>242</v>
      </c>
      <c r="J167" s="254"/>
      <c r="K167" s="254"/>
    </row>
    <row r="168" spans="1:14" ht="16.5" customHeight="1">
      <c r="B168" s="8"/>
      <c r="C168" s="219"/>
      <c r="D168" s="219"/>
      <c r="E168" s="219"/>
      <c r="F168" s="252" t="s">
        <v>72</v>
      </c>
      <c r="G168" s="252"/>
      <c r="H168" s="7"/>
      <c r="I168" s="252" t="s">
        <v>73</v>
      </c>
      <c r="J168" s="252"/>
      <c r="K168" s="252"/>
    </row>
  </sheetData>
  <mergeCells count="212">
    <mergeCell ref="C167:E167"/>
    <mergeCell ref="F167:G167"/>
    <mergeCell ref="I167:K167"/>
    <mergeCell ref="F168:G168"/>
    <mergeCell ref="I168:K168"/>
    <mergeCell ref="L155:M155"/>
    <mergeCell ref="N155:N156"/>
    <mergeCell ref="C164:E164"/>
    <mergeCell ref="F164:G164"/>
    <mergeCell ref="I164:K164"/>
    <mergeCell ref="F165:G165"/>
    <mergeCell ref="I165:K165"/>
    <mergeCell ref="A153:C153"/>
    <mergeCell ref="D153:K153"/>
    <mergeCell ref="A155:A156"/>
    <mergeCell ref="B155:C155"/>
    <mergeCell ref="D155:D156"/>
    <mergeCell ref="E155:G155"/>
    <mergeCell ref="H155:H156"/>
    <mergeCell ref="I155:I156"/>
    <mergeCell ref="J155:J156"/>
    <mergeCell ref="K155:K156"/>
    <mergeCell ref="A149:B152"/>
    <mergeCell ref="D149:K149"/>
    <mergeCell ref="D150:K150"/>
    <mergeCell ref="D151:K151"/>
    <mergeCell ref="D152:K152"/>
    <mergeCell ref="A144:K144"/>
    <mergeCell ref="A145:B147"/>
    <mergeCell ref="D145:K145"/>
    <mergeCell ref="D146:K146"/>
    <mergeCell ref="D147:K147"/>
    <mergeCell ref="A148:K148"/>
    <mergeCell ref="A140:K140"/>
    <mergeCell ref="A141:C141"/>
    <mergeCell ref="D141:K141"/>
    <mergeCell ref="A142:K142"/>
    <mergeCell ref="A143:C143"/>
    <mergeCell ref="D143:K143"/>
    <mergeCell ref="A135:K135"/>
    <mergeCell ref="A136:B137"/>
    <mergeCell ref="D136:K136"/>
    <mergeCell ref="D137:K137"/>
    <mergeCell ref="A138:K138"/>
    <mergeCell ref="A139:C139"/>
    <mergeCell ref="D139:K139"/>
    <mergeCell ref="A129:K129"/>
    <mergeCell ref="A130:K130"/>
    <mergeCell ref="A131:K131"/>
    <mergeCell ref="A133:B134"/>
    <mergeCell ref="D133:K133"/>
    <mergeCell ref="D134:K134"/>
    <mergeCell ref="C125:E125"/>
    <mergeCell ref="F125:G125"/>
    <mergeCell ref="I125:K125"/>
    <mergeCell ref="F126:G126"/>
    <mergeCell ref="I126:K126"/>
    <mergeCell ref="I127:K127"/>
    <mergeCell ref="L113:M113"/>
    <mergeCell ref="N113:N114"/>
    <mergeCell ref="C122:E122"/>
    <mergeCell ref="F122:G122"/>
    <mergeCell ref="I122:K122"/>
    <mergeCell ref="F123:G123"/>
    <mergeCell ref="I123:K123"/>
    <mergeCell ref="A111:C111"/>
    <mergeCell ref="D111:K111"/>
    <mergeCell ref="A113:A114"/>
    <mergeCell ref="B113:C113"/>
    <mergeCell ref="D113:D114"/>
    <mergeCell ref="E113:G113"/>
    <mergeCell ref="H113:H114"/>
    <mergeCell ref="I113:I114"/>
    <mergeCell ref="J113:J114"/>
    <mergeCell ref="K113:K114"/>
    <mergeCell ref="A107:B110"/>
    <mergeCell ref="D107:K107"/>
    <mergeCell ref="D108:K108"/>
    <mergeCell ref="D109:K109"/>
    <mergeCell ref="D110:K110"/>
    <mergeCell ref="A102:K102"/>
    <mergeCell ref="A103:B105"/>
    <mergeCell ref="D103:K103"/>
    <mergeCell ref="D104:K104"/>
    <mergeCell ref="D105:K105"/>
    <mergeCell ref="A106:K106"/>
    <mergeCell ref="A98:K98"/>
    <mergeCell ref="A99:C99"/>
    <mergeCell ref="D99:K99"/>
    <mergeCell ref="A100:K100"/>
    <mergeCell ref="A101:C101"/>
    <mergeCell ref="D101:K101"/>
    <mergeCell ref="A93:K93"/>
    <mergeCell ref="A94:B95"/>
    <mergeCell ref="D94:K94"/>
    <mergeCell ref="D95:K95"/>
    <mergeCell ref="A96:K96"/>
    <mergeCell ref="A97:C97"/>
    <mergeCell ref="D97:K97"/>
    <mergeCell ref="A87:K87"/>
    <mergeCell ref="A88:K88"/>
    <mergeCell ref="A89:K89"/>
    <mergeCell ref="A91:B92"/>
    <mergeCell ref="D91:K91"/>
    <mergeCell ref="D92:K92"/>
    <mergeCell ref="C83:E83"/>
    <mergeCell ref="F83:G83"/>
    <mergeCell ref="I83:K83"/>
    <mergeCell ref="F84:G84"/>
    <mergeCell ref="I84:K84"/>
    <mergeCell ref="I85:K85"/>
    <mergeCell ref="L71:M71"/>
    <mergeCell ref="N71:N72"/>
    <mergeCell ref="C80:E80"/>
    <mergeCell ref="F80:G80"/>
    <mergeCell ref="I80:K80"/>
    <mergeCell ref="F81:G81"/>
    <mergeCell ref="I81:K81"/>
    <mergeCell ref="A69:C69"/>
    <mergeCell ref="D69:K69"/>
    <mergeCell ref="A71:A72"/>
    <mergeCell ref="B71:C71"/>
    <mergeCell ref="D71:D72"/>
    <mergeCell ref="E71:G71"/>
    <mergeCell ref="H71:H72"/>
    <mergeCell ref="I71:I72"/>
    <mergeCell ref="J71:J72"/>
    <mergeCell ref="K71:K72"/>
    <mergeCell ref="A65:B68"/>
    <mergeCell ref="D65:K65"/>
    <mergeCell ref="D66:K66"/>
    <mergeCell ref="D67:K67"/>
    <mergeCell ref="D68:K68"/>
    <mergeCell ref="A60:K60"/>
    <mergeCell ref="A61:B63"/>
    <mergeCell ref="D61:K61"/>
    <mergeCell ref="D62:K62"/>
    <mergeCell ref="D63:K63"/>
    <mergeCell ref="A64:K64"/>
    <mergeCell ref="A56:K56"/>
    <mergeCell ref="A57:C57"/>
    <mergeCell ref="D57:K57"/>
    <mergeCell ref="A58:K58"/>
    <mergeCell ref="A59:C59"/>
    <mergeCell ref="D59:K59"/>
    <mergeCell ref="A51:K51"/>
    <mergeCell ref="A52:B53"/>
    <mergeCell ref="D52:K52"/>
    <mergeCell ref="D53:K53"/>
    <mergeCell ref="A54:K54"/>
    <mergeCell ref="A55:C55"/>
    <mergeCell ref="D55:K55"/>
    <mergeCell ref="A45:K45"/>
    <mergeCell ref="A46:K46"/>
    <mergeCell ref="A47:K47"/>
    <mergeCell ref="A49:B50"/>
    <mergeCell ref="D49:K49"/>
    <mergeCell ref="D50:K50"/>
    <mergeCell ref="C41:E41"/>
    <mergeCell ref="F41:G41"/>
    <mergeCell ref="I41:K41"/>
    <mergeCell ref="F42:G42"/>
    <mergeCell ref="I42:K42"/>
    <mergeCell ref="I43:K43"/>
    <mergeCell ref="L29:M29"/>
    <mergeCell ref="N29:N30"/>
    <mergeCell ref="C38:E38"/>
    <mergeCell ref="F38:G38"/>
    <mergeCell ref="I38:K38"/>
    <mergeCell ref="F39:G39"/>
    <mergeCell ref="I39:K39"/>
    <mergeCell ref="A27:C27"/>
    <mergeCell ref="D27:K27"/>
    <mergeCell ref="A29:A30"/>
    <mergeCell ref="B29:C29"/>
    <mergeCell ref="D29:D30"/>
    <mergeCell ref="E29:G29"/>
    <mergeCell ref="H29:H30"/>
    <mergeCell ref="I29:I30"/>
    <mergeCell ref="J29:J30"/>
    <mergeCell ref="K29:K30"/>
    <mergeCell ref="A23:B26"/>
    <mergeCell ref="D23:K23"/>
    <mergeCell ref="D24:K24"/>
    <mergeCell ref="D25:K25"/>
    <mergeCell ref="D26:K26"/>
    <mergeCell ref="A18:K18"/>
    <mergeCell ref="A19:B21"/>
    <mergeCell ref="D19:K19"/>
    <mergeCell ref="D20:K20"/>
    <mergeCell ref="D21:K21"/>
    <mergeCell ref="A22:K22"/>
    <mergeCell ref="A16:K16"/>
    <mergeCell ref="A17:C17"/>
    <mergeCell ref="D17:K17"/>
    <mergeCell ref="A9:K9"/>
    <mergeCell ref="A10:B11"/>
    <mergeCell ref="D10:K10"/>
    <mergeCell ref="D11:K11"/>
    <mergeCell ref="A12:K12"/>
    <mergeCell ref="A13:C13"/>
    <mergeCell ref="D13:K13"/>
    <mergeCell ref="A3:K3"/>
    <mergeCell ref="A4:K4"/>
    <mergeCell ref="A5:K5"/>
    <mergeCell ref="A7:B8"/>
    <mergeCell ref="D7:K7"/>
    <mergeCell ref="D8:K8"/>
    <mergeCell ref="I1:K1"/>
    <mergeCell ref="A14:K14"/>
    <mergeCell ref="A15:C15"/>
    <mergeCell ref="D15:K15"/>
  </mergeCells>
  <pageMargins left="0.2" right="0.2" top="0.2" bottom="0.2" header="0.2" footer="0.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Ձև 2</vt:lpstr>
      <vt:lpstr>Ձև 8</vt:lpstr>
      <vt:lpstr>ԲՍԿ</vt:lpstr>
      <vt:lpstr>Դրամաշնորհ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2022-03-01T12:37:30Z</dcterms:modified>
</cp:coreProperties>
</file>